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Лист1!$A$1:$H$309</definedName>
  </definedNames>
  <calcPr calcId="124519"/>
</workbook>
</file>

<file path=xl/calcChain.xml><?xml version="1.0" encoding="utf-8"?>
<calcChain xmlns="http://schemas.openxmlformats.org/spreadsheetml/2006/main">
  <c r="G160" i="1"/>
  <c r="G118"/>
  <c r="G191"/>
  <c r="G220"/>
  <c r="G227"/>
  <c r="G225"/>
  <c r="G224" s="1"/>
  <c r="G223" s="1"/>
  <c r="G222" s="1"/>
  <c r="G221" s="1"/>
  <c r="G125"/>
  <c r="G38"/>
  <c r="G39"/>
  <c r="G55"/>
  <c r="G42"/>
  <c r="G41"/>
  <c r="G13"/>
  <c r="G12"/>
  <c r="G16"/>
  <c r="G300"/>
  <c r="G299"/>
  <c r="G298" s="1"/>
  <c r="G297"/>
  <c r="G296" s="1"/>
  <c r="G295" s="1"/>
  <c r="G293"/>
  <c r="G292" s="1"/>
  <c r="G290"/>
  <c r="G288"/>
  <c r="G287" s="1"/>
  <c r="G286" s="1"/>
  <c r="G284"/>
  <c r="G282"/>
  <c r="G281" s="1"/>
  <c r="G280" s="1"/>
  <c r="G277"/>
  <c r="G276"/>
  <c r="G274"/>
  <c r="G273" s="1"/>
  <c r="G272" s="1"/>
  <c r="G271"/>
  <c r="G259"/>
  <c r="G262"/>
  <c r="G260"/>
  <c r="G266"/>
  <c r="G267"/>
  <c r="G265"/>
  <c r="G263"/>
  <c r="G256"/>
  <c r="G255"/>
  <c r="G254"/>
  <c r="G253"/>
  <c r="G252" s="1"/>
  <c r="G250"/>
  <c r="G249"/>
  <c r="G248" s="1"/>
  <c r="G247"/>
  <c r="G246" s="1"/>
  <c r="G243"/>
  <c r="G242" s="1"/>
  <c r="G241" s="1"/>
  <c r="G240"/>
  <c r="G239" s="1"/>
  <c r="G238"/>
  <c r="G237" s="1"/>
  <c r="G234"/>
  <c r="G233" s="1"/>
  <c r="G232" s="1"/>
  <c r="G231"/>
  <c r="G192"/>
  <c r="G212"/>
  <c r="G213"/>
  <c r="G218"/>
  <c r="G219"/>
  <c r="G216"/>
  <c r="G217"/>
  <c r="G215"/>
  <c r="G214"/>
  <c r="G210"/>
  <c r="G209" s="1"/>
  <c r="G207"/>
  <c r="G206" s="1"/>
  <c r="G204"/>
  <c r="G202"/>
  <c r="G200"/>
  <c r="G199" s="1"/>
  <c r="G197"/>
  <c r="G196" s="1"/>
  <c r="G279" l="1"/>
  <c r="G270" s="1"/>
  <c r="G269" s="1"/>
  <c r="G258" s="1"/>
  <c r="G261"/>
  <c r="G236"/>
  <c r="G245"/>
  <c r="G230"/>
  <c r="G229" s="1"/>
  <c r="G193"/>
  <c r="G195"/>
  <c r="G194" s="1"/>
  <c r="G113" l="1"/>
  <c r="G188"/>
  <c r="G187" s="1"/>
  <c r="G185"/>
  <c r="G184" s="1"/>
  <c r="G182"/>
  <c r="G180"/>
  <c r="G179" s="1"/>
  <c r="G174"/>
  <c r="G172"/>
  <c r="G171"/>
  <c r="G163" s="1"/>
  <c r="G169"/>
  <c r="G168" s="1"/>
  <c r="G166"/>
  <c r="G162"/>
  <c r="G158" s="1"/>
  <c r="G159"/>
  <c r="G152"/>
  <c r="G151" s="1"/>
  <c r="G149"/>
  <c r="G148" s="1"/>
  <c r="G147" s="1"/>
  <c r="G142"/>
  <c r="G141"/>
  <c r="G139"/>
  <c r="G138" s="1"/>
  <c r="G137"/>
  <c r="G136"/>
  <c r="G134"/>
  <c r="G132"/>
  <c r="G130"/>
  <c r="G129" s="1"/>
  <c r="G123"/>
  <c r="G122" s="1"/>
  <c r="G121"/>
  <c r="G120" s="1"/>
  <c r="G119" s="1"/>
  <c r="G117"/>
  <c r="G116" s="1"/>
  <c r="G115" s="1"/>
  <c r="G114" s="1"/>
  <c r="G145" l="1"/>
  <c r="G146"/>
  <c r="G155"/>
  <c r="G154" s="1"/>
  <c r="G112" s="1"/>
  <c r="G309" s="1"/>
  <c r="G156"/>
  <c r="G157"/>
  <c r="G178"/>
  <c r="G177" s="1"/>
  <c r="G176" s="1"/>
  <c r="G161"/>
  <c r="G170"/>
  <c r="G165" s="1"/>
  <c r="G164" s="1"/>
  <c r="G128"/>
  <c r="G127" s="1"/>
  <c r="G126" s="1"/>
  <c r="G110" l="1"/>
  <c r="G109" s="1"/>
  <c r="G107"/>
  <c r="G106" s="1"/>
  <c r="G104"/>
  <c r="G103" s="1"/>
  <c r="G101"/>
  <c r="G99"/>
  <c r="G98"/>
  <c r="G94"/>
  <c r="G93"/>
  <c r="G89" s="1"/>
  <c r="G88" s="1"/>
  <c r="G91"/>
  <c r="G90" s="1"/>
  <c r="I40"/>
  <c r="G67"/>
  <c r="G66"/>
  <c r="G65"/>
  <c r="G64"/>
  <c r="G36"/>
  <c r="G35" s="1"/>
  <c r="G34" s="1"/>
  <c r="G33" s="1"/>
  <c r="G30"/>
  <c r="G29" s="1"/>
  <c r="G19"/>
  <c r="G97" l="1"/>
  <c r="G96" s="1"/>
  <c r="G87" s="1"/>
  <c r="G86" s="1"/>
  <c r="G63"/>
  <c r="G62" s="1"/>
  <c r="G61" s="1"/>
  <c r="G60" s="1"/>
  <c r="G45" l="1"/>
  <c r="G75"/>
  <c r="G32"/>
  <c r="G31" s="1"/>
  <c r="G28" s="1"/>
  <c r="G83"/>
  <c r="G82" s="1"/>
  <c r="G81" s="1"/>
  <c r="G80" s="1"/>
  <c r="G79" s="1"/>
  <c r="G77"/>
  <c r="G73"/>
  <c r="G69"/>
  <c r="G58"/>
  <c r="G57" s="1"/>
  <c r="G56" s="1"/>
  <c r="G53"/>
  <c r="G52" s="1"/>
  <c r="G51" s="1"/>
  <c r="G50" s="1"/>
  <c r="G49" s="1"/>
  <c r="G47"/>
  <c r="G43"/>
  <c r="G26"/>
  <c r="G24"/>
  <c r="G17"/>
  <c r="G15" l="1"/>
  <c r="G14" s="1"/>
  <c r="G72"/>
  <c r="G23"/>
  <c r="G22" s="1"/>
  <c r="G21" s="1"/>
  <c r="G71"/>
  <c r="G40"/>
</calcChain>
</file>

<file path=xl/sharedStrings.xml><?xml version="1.0" encoding="utf-8"?>
<sst xmlns="http://schemas.openxmlformats.org/spreadsheetml/2006/main" count="1472" uniqueCount="338">
  <si>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</si>
  <si>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</si>
  <si>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</si>
  <si>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</si>
  <si>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</si>
  <si>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</si>
  <si>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</si>
  <si>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</si>
  <si>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</si>
  <si>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</si>
  <si>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</si>
  <si>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</si>
  <si>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</si>
  <si>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</si>
  <si>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</si>
  <si>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</si>
  <si>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</si>
  <si>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</si>
  <si>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</si>
  <si>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</si>
  <si>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</si>
  <si>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</si>
  <si>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</si>
  <si>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</si>
  <si>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</si>
  <si>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</si>
  <si>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</si>
  <si>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</si>
  <si>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</si>
  <si>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</si>
  <si>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</si>
  <si>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</si>
  <si>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</si>
  <si>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</si>
  <si>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</si>
  <si>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</si>
  <si>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</si>
  <si>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Резервные фонды</t>
  </si>
  <si>
    <t>11</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</si>
  <si>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</si>
  <si>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</si>
  <si>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</si>
  <si>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</si>
  <si>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предусмотрены средства резервного фонда на аварийный работы</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</si>
  <si>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</si>
  <si>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70 2 11 00000</t>
  </si>
  <si>
    <t>Резервный фонд (на случай непредвиденных аварийных ситуаций в сфере ЖКХ)</t>
  </si>
  <si>
    <t>70 2 11 48040</t>
  </si>
  <si>
    <t>Закупка товаров, работ и услуг для обеспечения
государственных (муниципальных) нужд</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</si>
  <si>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</si>
  <si>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</si>
  <si>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</si>
  <si>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</si>
  <si>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</si>
  <si>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Подпрограмма 1 "Создание условий для обеспечения государственного управления"</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</si>
  <si>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</si>
  <si>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</si>
  <si>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17 1 11 75540</t>
  </si>
  <si>
    <t>70 1 00 00000</t>
  </si>
  <si>
    <t>70 1 10 00000</t>
  </si>
  <si>
    <t>Основное мероприятие 1. Содержание имущества казны</t>
  </si>
  <si>
    <t>70 1 11 00000</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</si>
  <si>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</si>
  <si>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</si>
  <si>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Проведение мероприятий по повышению эффективности управления имуществом  муниципального образования</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</si>
  <si>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</si>
  <si>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</si>
  <si>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</si>
  <si>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</si>
  <si>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70 5 00 00000</t>
  </si>
  <si>
    <t>70 5 10 00000</t>
  </si>
  <si>
    <t>Профессиональное развитие работников ОМСУ,поощрительные выплаты  ОМСУ</t>
  </si>
  <si>
    <t>70 9 00 00000</t>
  </si>
  <si>
    <t>Подпрограмма 1Обеспечение деятельности органов местного самоуправления и учреждений муниципального образования городское поселение Печенга.</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</si>
  <si>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</si>
  <si>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</si>
  <si>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Обеспечение деятельности органов местного самоуправления</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</si>
  <si>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</si>
  <si>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</si>
  <si>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</si>
  <si>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</si>
  <si>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</si>
  <si>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</si>
  <si>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</si>
  <si>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</si>
  <si>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</si>
  <si>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</si>
  <si>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 xml:space="preserve">Расходы на уплату налогов, сборов и иных платежей
</t>
  </si>
  <si>
    <t>999 00 00040</t>
  </si>
  <si>
    <t xml:space="preserve">Иные бюджетные ассигнования
</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</si>
  <si>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</si>
  <si>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</si>
  <si>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</si>
  <si>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</si>
  <si>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</si>
  <si>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99 9 00 51180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</si>
  <si>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</si>
  <si>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</si>
  <si>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</si>
  <si>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</si>
  <si>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</si>
  <si>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</si>
  <si>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</si>
  <si>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</si>
  <si>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</si>
  <si>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</si>
  <si>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</si>
  <si>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</si>
  <si>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</si>
  <si>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</si>
  <si>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Основное мероприятие 1. Совершенствование системы предупреждения чрезвычайных ситуаций и ликвидация их последствий</t>
  </si>
  <si>
    <t>Мероприятия по обеспечению защиты населения и территории от чрезвычайных ситуаций</t>
  </si>
  <si>
    <t>Содержание МКУ «ЕДДС» муниципального образования Печенгский район</t>
  </si>
  <si>
    <t>Межбюджетные трансферты</t>
  </si>
  <si>
    <t>500</t>
  </si>
  <si>
    <t xml:space="preserve">Основное мероприятие 2. Обеспечение гражданской обороны на территории муниципального образования </t>
  </si>
  <si>
    <t>70 7 12 00000</t>
  </si>
  <si>
    <t>Профессиональное развитие работников ОМСУ,поощрительные выплаты  ОМ</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</si>
  <si>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</si>
  <si>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</si>
  <si>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</si>
  <si>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</si>
  <si>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Национальная экономика</t>
  </si>
  <si>
    <t>Сельское хозяйство и рыболовство</t>
  </si>
  <si>
    <t>05</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</si>
  <si>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</si>
  <si>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</si>
  <si>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</si>
  <si>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</si>
  <si>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</si>
  <si>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 xml:space="preserve">Субвенция на осуществление деятельности по толову и содержанию бездомных животных </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</si>
  <si>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</si>
  <si>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</si>
  <si>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</si>
  <si>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</si>
  <si>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</si>
  <si>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70 3 11 00000</t>
  </si>
  <si>
    <t>Мероприятия обеспечение содержания улично-дорожной сети и автомобильных дорог местного значения МО г.п. Печенга</t>
  </si>
  <si>
    <t>сновное мероприятие 2. Обеспечение содержания улично-дорожной сети и автомобильных дорог местного значения МО г.п. Печенга</t>
  </si>
  <si>
    <t>Иные бюджетные ассигнования</t>
  </si>
  <si>
    <t>Связь и информатика</t>
  </si>
  <si>
    <t>10</t>
  </si>
  <si>
    <t>Техническое сопровождение програмного обеспечения "Система автоматизированного рабочего места муниципального образования"</t>
  </si>
  <si>
    <t>Другие вопросы в области национальной экономики</t>
  </si>
  <si>
    <t>12</t>
  </si>
  <si>
    <t>Жилищно-коммунальное хозяйство</t>
  </si>
  <si>
    <t>Жилищное хозяйство</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</si>
  <si>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</si>
  <si>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Коммунальное хозяйство</t>
  </si>
  <si>
    <t>70 2 13 46090</t>
  </si>
  <si>
    <t>Рассходы по неисполненным договорным обязательствам прошлого периода</t>
  </si>
  <si>
    <t>99 9 00 00030</t>
  </si>
  <si>
    <t>Благоустройство</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</si>
  <si>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</si>
  <si>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70 4 11 00000</t>
  </si>
  <si>
    <t>Обустройство на территории муниципального образования мест досуга</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</si>
  <si>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</si>
  <si>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</si>
  <si>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70 4 13 46080</t>
  </si>
  <si>
    <t xml:space="preserve">Образование
</t>
  </si>
  <si>
    <t>07</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</si>
  <si>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</si>
  <si>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Основное мероприятие 2. Поддержка деятельности организаций, учреждений и объединений, ведущих работу по гражданско-патриотическому воспитанию граждан</t>
  </si>
  <si>
    <t>72 0 12 00000</t>
  </si>
  <si>
    <t>Оргганизация и проведение мероприятий по досугу детей и молодежи</t>
  </si>
  <si>
    <t>72 0 12 46070</t>
  </si>
  <si>
    <t>Основное мероприятие 3. Формирование патриотических  чувств и сознания граждан на основе исторических ценностей</t>
  </si>
  <si>
    <t>Подпрограмма 2.Дети и молодежь городского поселения Печенга</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</si>
  <si>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</si>
  <si>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</si>
  <si>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</si>
  <si>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Культура и кинематография</t>
  </si>
  <si>
    <t>08</t>
  </si>
  <si>
    <t>Другие вопросы в области культуры, кинематографии</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</si>
  <si>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</si>
  <si>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 xml:space="preserve">Организация и проведение мероприятий в сфере культуры </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</si>
  <si>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</si>
  <si>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</si>
  <si>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</si>
  <si>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Социальное обеспечение и иные выплаты населению</t>
  </si>
  <si>
    <t>300</t>
  </si>
  <si>
    <t>Другие вопросы в области физической культуры и спорта</t>
  </si>
  <si>
    <t>Подпрограмма 2. Массовый спорт</t>
  </si>
  <si>
    <t>Основное мероприятие 1. Вовлечение различных категорий населения в массовые спортивные мероприятия</t>
  </si>
  <si>
    <t>Мероприятия по массовому спрорту</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</si>
  <si>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</si>
  <si>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</si>
  <si>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</si>
  <si>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</si>
  <si>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</si>
  <si>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</si>
  <si>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Всего расходов</t>
  </si>
  <si>
    <t>00</t>
  </si>
  <si>
    <t xml:space="preserve">000 00 00 </t>
  </si>
  <si>
    <t>000</t>
  </si>
  <si>
    <t>Администрация муниципального образования городское поселение Печенга Печенгского района Мурманской области</t>
  </si>
  <si>
    <t>Ведомство</t>
  </si>
  <si>
    <t>Совет депутатов муниципального образования городское поселение Печенга Печенгского района Мурманской области</t>
  </si>
  <si>
    <t>003</t>
  </si>
  <si>
    <t>005</t>
  </si>
  <si>
    <t>001</t>
  </si>
  <si>
    <t>Муниципальное казенное учреждение "Многофункциональный центр муниципального образования городское поселение Печенга"</t>
  </si>
  <si>
    <t>Компенсация расходов на оплату стоимости проезда и провоза багажа к месту использования отпуска и обратно лицам, работающим в организацияхЮ финансируемых из местного бюджета</t>
  </si>
  <si>
    <t>Проичии расходы</t>
  </si>
  <si>
    <t>999 00 00030</t>
  </si>
  <si>
    <t xml:space="preserve"> Выплаты (обязательства)</t>
  </si>
  <si>
    <t>999 00 13020</t>
  </si>
  <si>
    <t>Расходы на уплату налогов, сборов и иных платежей</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</si>
  <si>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2017 год»</t>
  </si>
  <si>
    <t>Подпрограмма 1.Создание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</si>
  <si>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Основное мероприятие1.Повышение профессионального уровня муниципальных служащих, повышение эффективности муниципальной службы</t>
  </si>
  <si>
    <t>Основное мероприятие 5. Проведение диспансеризации муниципальных служащих</t>
  </si>
  <si>
    <t>70 6 11 00000</t>
  </si>
  <si>
    <t>70 6 11 48080</t>
  </si>
  <si>
    <t>706 15 00000</t>
  </si>
  <si>
    <t>706 15 48080</t>
  </si>
  <si>
    <t>999 00 51180</t>
  </si>
  <si>
    <t>999 0051180</t>
  </si>
  <si>
    <t>Программа 6. «Противодействие экстремизму и   профилактика  терроризма на территории муниципального образования городское поселение Печенга на 2017 год</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</si>
  <si>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2017 год»</t>
  </si>
  <si>
    <t>Основное мероприятие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</si>
  <si>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70 7 13 43050</t>
  </si>
  <si>
    <t>70 8 11 40050</t>
  </si>
  <si>
    <t>70 8 11 47093</t>
  </si>
  <si>
    <t>70 8 13 00000</t>
  </si>
  <si>
    <t>70 8 13 42050</t>
  </si>
  <si>
    <t>708 14 00000</t>
  </si>
  <si>
    <t>708 14 40050</t>
  </si>
  <si>
    <t>Отдел муниципального имущества администрации муниципального образования городское поселение Печенга Печенгского района Мурманской области</t>
  </si>
  <si>
    <t>009</t>
  </si>
  <si>
    <t>Муниципальная программа 1. Муниципальная программа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2017 год»</t>
  </si>
  <si>
    <t>Подпрограмма 1 Формирование, эффективное использование, распоряжение и содержание муниципального имущества</t>
  </si>
  <si>
    <t>Расходы, направленные на проведение ремонтных работ, прочих работ по надлежащему муниципального жилищного фонда</t>
  </si>
  <si>
    <t>70 1 11 46090</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</si>
  <si>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в 2017 году»</t>
  </si>
  <si>
    <t>70 5 12 00000</t>
  </si>
  <si>
    <t>70 5 12 А5590</t>
  </si>
  <si>
    <t>70 5 12 75590</t>
  </si>
  <si>
    <t>Муниципальная программа 4.   «Развитие дорожного хозяйства муниципального образования городское поселение Печенга Печенгского района Мурманской области в 2017 году»</t>
  </si>
  <si>
    <t>Капитальные вложения в объекты недвижимого имущества государственной (муниципальной) собственности</t>
  </si>
  <si>
    <t>70 4 11 48050</t>
  </si>
  <si>
    <t>70 4 12 48050</t>
  </si>
  <si>
    <t>704 12 48050</t>
  </si>
  <si>
    <t>400</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</si>
  <si>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2017 год»</t>
  </si>
  <si>
    <t>Подпрограмма 1 Повышение эффективности управления земельными ресурсами на территории МО г.п. Печенга</t>
  </si>
  <si>
    <t>Основное мероприятие 1.Реализация документов территориального планирования МО г.п. Печенга</t>
  </si>
  <si>
    <t>Проведение работ по повышению эффективности управления имуществом</t>
  </si>
  <si>
    <t>Основное мероприятие 2. Проведение мероприятий по землеустройству и землепользованию на территории МО г.п. Печенга</t>
  </si>
  <si>
    <t>Обеспечение проведения работ, оказания услуг по повышению эффективности земельными ресурсами муниципального образования</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</si>
  <si>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в 2017 году»</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</si>
  <si>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</si>
  <si>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Отражаются расходы по обеспечению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</si>
  <si>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обеспечение проведения мероприятий по повышению эффективности управления имуществом  муниципального образования</t>
  </si>
  <si>
    <t>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</si>
  <si>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обеспечение работ по проведению ремонтных работ, прочих работ по надлежащему содержанию муниципального жилищного фонда</t>
  </si>
  <si>
    <t>обеспечение мероприятий по обеспечению населения благоустройством поселения, по улучшению качества окружающей среды в городском поселении Печенга</t>
  </si>
  <si>
    <t>70 2 11 40010</t>
  </si>
  <si>
    <t>702 12 00000</t>
  </si>
  <si>
    <t>702 12 48030</t>
  </si>
  <si>
    <t>70 3 10 00000</t>
  </si>
  <si>
    <t>70 3 11 46040</t>
  </si>
  <si>
    <t>70 3 11 48090</t>
  </si>
  <si>
    <t>70 3 11 40010</t>
  </si>
  <si>
    <t>703 12 46040</t>
  </si>
  <si>
    <t>703 12 46090</t>
  </si>
  <si>
    <t>70 5 11 00000</t>
  </si>
  <si>
    <t>70 5 11 48020</t>
  </si>
  <si>
    <t>Муниципальная программа 10. «Обеспечение деятельности органов местного самоуправление на 2017 год»</t>
  </si>
  <si>
    <t>Подпрограмма 1 : Обеспечение деятельности органов местного самоуправления и учреждений муниципального образования городское поселение Печенга</t>
  </si>
  <si>
    <t>710 00 00000</t>
  </si>
  <si>
    <t>710 10 00000</t>
  </si>
  <si>
    <t>710 12 00000</t>
  </si>
  <si>
    <t>710 12 48010</t>
  </si>
  <si>
    <t>710 13 00000</t>
  </si>
  <si>
    <t>710 13 46030</t>
  </si>
  <si>
    <t>710 13 S0570</t>
  </si>
  <si>
    <t>710 13 70570</t>
  </si>
  <si>
    <t>710 14 00000</t>
  </si>
  <si>
    <t>710 14 48010</t>
  </si>
  <si>
    <t>710 15 00000</t>
  </si>
  <si>
    <t>710 15 48010</t>
  </si>
  <si>
    <t xml:space="preserve"> Муниципальная программа 13. «Развитие спорта и благоустройство спортивных объектов на территории муниципального образования городское поселение Печенга Печенгского района Мурманской области на 2017 год»</t>
  </si>
  <si>
    <t>Подпрограмма 1: Создание условий для занятий физической культурой и спортом населения, особенно детей и молодежи в муниципальном образовании</t>
  </si>
  <si>
    <t>Основное мероприятие 1. Создание материально технической базы для развития спорта в муниципальном образовании</t>
  </si>
  <si>
    <t>Основное мероприятие 2. Обеспечение комфортных условий для развития на территории муниципального образования городское поселение Печенга физической культуры и массового спорта</t>
  </si>
  <si>
    <t>Отражаются расходы по обустройству игровых площадок, Обустройство парковой зоны в районе стадиона ул. Стадионной п. Печенга, проведение конкурсов</t>
  </si>
  <si>
    <t>Муниципальная Программа 9.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2017 год»</t>
  </si>
  <si>
    <t>Другие вопросы в области средств массовой информации</t>
  </si>
  <si>
    <t>713 00 00000</t>
  </si>
  <si>
    <t>713 10 00000</t>
  </si>
  <si>
    <t>713 11 00000</t>
  </si>
  <si>
    <t>713 11 46080</t>
  </si>
  <si>
    <t>713 12 00000</t>
  </si>
  <si>
    <t>713 12 46040</t>
  </si>
  <si>
    <t>713 12 46080</t>
  </si>
  <si>
    <t>713 20 00000</t>
  </si>
  <si>
    <t>713 21 00000</t>
  </si>
  <si>
    <t>713 21 48070</t>
  </si>
  <si>
    <t>70 9 11 00000</t>
  </si>
  <si>
    <t>70 9 11 48060</t>
  </si>
  <si>
    <t>Периодическая печать и издательства</t>
  </si>
  <si>
    <t>Средства массовой информации</t>
  </si>
  <si>
    <t>Муниципальное казенное учреждение"Культурно-досуговый центр "Платформа"</t>
  </si>
  <si>
    <t>007</t>
  </si>
  <si>
    <t xml:space="preserve">Непрограммная деятельность МКУ "КДЦ "Платформа"" </t>
  </si>
  <si>
    <t xml:space="preserve">Расходы на выплаты по оплате труда работников МКУ "КДЦ "Платформа" </t>
  </si>
  <si>
    <t>Молодежная политика и оздоровление детей</t>
  </si>
  <si>
    <t>Муниципальная программа 11. «Патриотическое воспитание молодёжи муниципального образования городское поселение Печенга на 2017 год»</t>
  </si>
  <si>
    <t>расходы на организацию и проведение мероприятий к значимым датам городского поселения Печенга, праздникам, для населения</t>
  </si>
  <si>
    <t>Муниципальная программа 12.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2017 год»</t>
  </si>
  <si>
    <t>Подпрограмма 1: 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</si>
  <si>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 xml:space="preserve">Основное мероприятие 1: Формирование, сохранение и развитие общепоселковых культурных традиций, как ресурса социально-экономического развития поселения </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</si>
  <si>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t>
  </si>
  <si>
    <t>Отражаются расходы на организацию и проведение мероприятий к значимым датам городского поселения Печенга, праздникам, для населения</t>
  </si>
  <si>
    <t>Основное мероприятие 1: Содействие социальному, культурному и духовному развитию детей и молодежи</t>
  </si>
  <si>
    <t>расходы по организации и проведению мероприятий  направленных на выявление и продвижение творческих детей и молодежи, патриотическое воспитание молодёжи</t>
  </si>
  <si>
    <t>Муниципальная программа 12.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</si>
  <si>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711 00 00000</t>
  </si>
  <si>
    <t>711 10 00000</t>
  </si>
  <si>
    <t>711 13 00000</t>
  </si>
  <si>
    <t>711 13 46060</t>
  </si>
  <si>
    <t>712 00 00000</t>
  </si>
  <si>
    <t>712 10 00000</t>
  </si>
  <si>
    <t>712 11 00000</t>
  </si>
  <si>
    <t>712 11 46040</t>
  </si>
  <si>
    <t>712 11 46060</t>
  </si>
  <si>
    <t>712 20 00000</t>
  </si>
  <si>
    <t>712 21 00000</t>
  </si>
  <si>
    <t>712 21 46060</t>
  </si>
  <si>
    <t>712 21 46070</t>
  </si>
  <si>
    <t>Субсидия на техническое сопровождение програмного обеспечения "Система автоматизированного рабочего места муниципального образования"</t>
  </si>
  <si>
    <t>Физическая культура и спорт</t>
  </si>
  <si>
    <t xml:space="preserve">Ведомственная стуктура расходов бюджета муниципального образования городское поселение Печенга на 2017 год </t>
  </si>
  <si>
    <t xml:space="preserve">Приложение № 6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2017 г." </t>
  </si>
  <si>
    <t>70 5 12 48020</t>
  </si>
  <si>
    <t>70 5 13 00000</t>
  </si>
  <si>
    <t>70 5 13 46080</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</si>
</sst>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7">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b/>
      <sz val="14"/>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94">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164" fontId="2" fillId="0" borderId="0" xfId="2" applyNumberFormat="1" applyAlignment="1">
      <alignment horizontal="right" wrapText="1"/>
    </xf>
    <xf numFmtId="0" fontId="7" fillId="0" borderId="1" xfId="2" applyFont="1" applyBorder="1" applyAlignment="1">
      <alignment horizontal="right"/>
    </xf>
    <xf numFmtId="164" fontId="7" fillId="0" borderId="1" xfId="2" applyNumberFormat="1" applyFont="1" applyBorder="1" applyAlignment="1">
      <alignment horizontal="right"/>
    </xf>
    <xf numFmtId="0" fontId="5" fillId="0" borderId="2" xfId="2" applyFont="1" applyBorder="1" applyAlignment="1">
      <alignment horizontal="center" vertical="center" wrapText="1"/>
    </xf>
    <xf numFmtId="164" fontId="5" fillId="0" borderId="2" xfId="2" applyNumberFormat="1"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164" fontId="9" fillId="0" borderId="2" xfId="2" applyNumberFormat="1" applyFont="1" applyFill="1" applyBorder="1" applyAlignment="1">
      <alignment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164" fontId="10" fillId="0" borderId="2" xfId="2" applyNumberFormat="1" applyFont="1" applyFill="1" applyBorder="1" applyAlignment="1">
      <alignment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164" fontId="4" fillId="0" borderId="2" xfId="2" applyNumberFormat="1" applyFont="1" applyFill="1" applyBorder="1" applyAlignment="1">
      <alignment wrapText="1"/>
    </xf>
    <xf numFmtId="0" fontId="10" fillId="0" borderId="2" xfId="2" applyFont="1" applyBorder="1" applyAlignment="1">
      <alignment wrapText="1"/>
    </xf>
    <xf numFmtId="164" fontId="10" fillId="0" borderId="2" xfId="2" applyNumberFormat="1" applyFont="1" applyBorder="1" applyAlignment="1">
      <alignment wrapText="1"/>
    </xf>
    <xf numFmtId="164" fontId="5" fillId="0" borderId="0" xfId="2" applyNumberFormat="1" applyFont="1" applyAlignment="1">
      <alignment wrapText="1"/>
    </xf>
    <xf numFmtId="164" fontId="4" fillId="0" borderId="2" xfId="2" applyNumberFormat="1" applyFont="1" applyBorder="1" applyAlignment="1">
      <alignment wrapText="1"/>
    </xf>
    <xf numFmtId="164"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5" fillId="0" borderId="0" xfId="2" applyFont="1" applyFill="1"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2" fillId="0" borderId="0" xfId="2" applyFont="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4"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4" fontId="10" fillId="0" borderId="0" xfId="2" applyNumberFormat="1" applyFont="1" applyAlignment="1">
      <alignment wrapText="1"/>
    </xf>
    <xf numFmtId="0" fontId="5" fillId="0" borderId="2" xfId="2" applyFont="1" applyBorder="1" applyAlignment="1">
      <alignment wrapText="1"/>
    </xf>
    <xf numFmtId="164" fontId="5" fillId="0" borderId="2" xfId="2" applyNumberFormat="1"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164" fontId="4" fillId="4" borderId="2" xfId="2" applyNumberFormat="1" applyFont="1" applyFill="1" applyBorder="1" applyAlignment="1">
      <alignment wrapText="1"/>
    </xf>
    <xf numFmtId="0" fontId="14" fillId="0" borderId="2" xfId="0" applyFont="1" applyFill="1" applyBorder="1" applyAlignment="1">
      <alignment vertical="top" wrapText="1"/>
    </xf>
    <xf numFmtId="0" fontId="10" fillId="0" borderId="2" xfId="2" applyFont="1" applyFill="1" applyBorder="1" applyAlignment="1">
      <alignment wrapText="1"/>
    </xf>
    <xf numFmtId="164" fontId="10" fillId="0" borderId="0" xfId="2" applyNumberFormat="1" applyFont="1" applyFill="1" applyAlignment="1">
      <alignment wrapText="1"/>
    </xf>
    <xf numFmtId="0" fontId="13" fillId="0" borderId="0" xfId="0" applyFont="1" applyFill="1" applyAlignment="1">
      <alignment wrapText="1"/>
    </xf>
    <xf numFmtId="164"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164" fontId="5" fillId="0" borderId="2" xfId="2" applyNumberFormat="1" applyFont="1" applyFill="1" applyBorder="1" applyAlignment="1">
      <alignment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5" fillId="0" borderId="0" xfId="2" applyFont="1" applyBorder="1" applyAlignment="1">
      <alignment horizontal="center" vertical="center" wrapText="1"/>
    </xf>
    <xf numFmtId="0" fontId="16" fillId="0" borderId="2" xfId="2" applyFont="1" applyBorder="1" applyAlignment="1">
      <alignment wrapText="1"/>
    </xf>
    <xf numFmtId="164" fontId="5" fillId="0" borderId="2" xfId="1" applyNumberFormat="1"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164" fontId="9" fillId="0" borderId="0" xfId="2" applyNumberFormat="1" applyFont="1" applyAlignment="1">
      <alignment wrapText="1"/>
    </xf>
    <xf numFmtId="49" fontId="3" fillId="0" borderId="0" xfId="2" applyNumberFormat="1" applyFont="1" applyAlignment="1">
      <alignment wrapText="1"/>
    </xf>
    <xf numFmtId="49" fontId="3" fillId="0" borderId="0" xfId="2" applyNumberFormat="1" applyFont="1" applyAlignment="1">
      <alignment horizontal="right" wrapText="1"/>
    </xf>
    <xf numFmtId="49" fontId="5" fillId="0" borderId="2" xfId="2" applyNumberFormat="1" applyFont="1" applyBorder="1" applyAlignment="1">
      <alignment horizontal="center" vertical="center" wrapText="1"/>
    </xf>
    <xf numFmtId="49" fontId="16" fillId="0" borderId="2" xfId="2" applyNumberFormat="1" applyFont="1" applyBorder="1" applyAlignment="1">
      <alignment wrapText="1"/>
    </xf>
    <xf numFmtId="49" fontId="9" fillId="0" borderId="0" xfId="2" applyNumberFormat="1" applyFont="1" applyAlignment="1">
      <alignment wrapText="1"/>
    </xf>
    <xf numFmtId="49" fontId="4" fillId="0" borderId="2" xfId="2" applyNumberFormat="1" applyFont="1" applyFill="1" applyBorder="1" applyAlignment="1">
      <alignment horizontal="center" vertical="justify" wrapText="1"/>
    </xf>
    <xf numFmtId="49" fontId="3" fillId="0" borderId="2" xfId="2" applyNumberFormat="1" applyFont="1" applyBorder="1" applyAlignment="1">
      <alignment horizontal="center" wrapText="1"/>
    </xf>
    <xf numFmtId="0" fontId="5" fillId="0" borderId="2" xfId="2" applyFont="1" applyFill="1" applyBorder="1" applyAlignment="1">
      <alignment wrapText="1"/>
    </xf>
    <xf numFmtId="49" fontId="5" fillId="0" borderId="2" xfId="2" applyNumberFormat="1" applyFont="1" applyFill="1" applyBorder="1" applyAlignment="1">
      <alignment horizontal="center" wrapText="1"/>
    </xf>
    <xf numFmtId="164" fontId="3" fillId="0" borderId="0" xfId="2" applyNumberFormat="1" applyFont="1" applyFill="1" applyAlignment="1">
      <alignment wrapText="1"/>
    </xf>
    <xf numFmtId="0" fontId="5" fillId="3" borderId="0" xfId="2" applyFont="1" applyFill="1" applyAlignment="1">
      <alignment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316"/>
  <sheetViews>
    <sheetView tabSelected="1" view="pageBreakPreview" topLeftCell="A282" zoomScaleSheetLayoutView="100" workbookViewId="0">
      <selection activeCell="A282" sqref="A282"/>
    </sheetView>
  </sheetViews>
  <sheetFormatPr defaultRowHeight="15.75"/>
  <cols>
    <col min="1" max="1" width="61" style="1" customWidth="1"/>
    <col min="2" max="2" width="9.5703125" style="75" customWidth="1"/>
    <col min="3" max="3" width="8.140625" style="1" customWidth="1"/>
    <col min="4" max="4" width="8.85546875" style="1" customWidth="1"/>
    <col min="5" max="5" width="14.7109375" style="1" customWidth="1"/>
    <col min="6" max="6" width="6.85546875" style="1" customWidth="1"/>
    <col min="7" max="7" width="16.7109375" style="24" customWidth="1"/>
    <col min="8" max="8" width="14.42578125" style="1" hidden="1" customWidth="1"/>
    <col min="9" max="9" width="15.28515625" style="1" customWidth="1"/>
    <col min="10" max="16384" width="9.140625" style="1"/>
  </cols>
  <sheetData>
    <row r="1" spans="1:8" ht="55.5" customHeight="1">
      <c r="C1" s="89" t="s">
        <v>334</v>
      </c>
      <c r="D1" s="89"/>
      <c r="E1" s="89"/>
      <c r="F1" s="89"/>
      <c r="G1" s="89"/>
      <c r="H1" s="89"/>
    </row>
    <row r="2" spans="1:8" ht="3" customHeight="1">
      <c r="A2" s="90"/>
      <c r="B2" s="90"/>
      <c r="C2" s="91"/>
      <c r="D2" s="91"/>
      <c r="E2" s="91"/>
      <c r="F2" s="91"/>
      <c r="G2" s="91"/>
      <c r="H2" s="91"/>
    </row>
    <row r="3" spans="1:8" hidden="1">
      <c r="A3" s="90"/>
      <c r="B3" s="90"/>
      <c r="C3" s="90"/>
      <c r="D3" s="90"/>
      <c r="E3" s="90"/>
      <c r="F3" s="90"/>
      <c r="G3" s="90"/>
      <c r="H3" s="2"/>
    </row>
    <row r="4" spans="1:8" ht="0.75" hidden="1" customHeight="1">
      <c r="A4" s="90"/>
      <c r="B4" s="90"/>
      <c r="C4" s="91"/>
      <c r="D4" s="91"/>
      <c r="E4" s="91"/>
      <c r="F4" s="91"/>
      <c r="G4" s="91"/>
      <c r="H4" s="91"/>
    </row>
    <row r="5" spans="1:8" hidden="1">
      <c r="A5" s="90"/>
      <c r="B5" s="90"/>
      <c r="C5" s="91"/>
      <c r="D5" s="91"/>
      <c r="E5" s="91"/>
      <c r="F5" s="91"/>
      <c r="G5" s="91"/>
      <c r="H5" s="2"/>
    </row>
    <row r="6" spans="1:8" ht="6.75" customHeight="1">
      <c r="A6" s="92"/>
      <c r="B6" s="92"/>
      <c r="C6" s="93"/>
      <c r="D6" s="93"/>
      <c r="E6" s="93"/>
      <c r="F6" s="93"/>
      <c r="G6" s="93"/>
      <c r="H6" s="93"/>
    </row>
    <row r="7" spans="1:8" ht="6.75" customHeight="1">
      <c r="A7" s="3"/>
      <c r="B7" s="76"/>
      <c r="C7" s="2"/>
      <c r="D7" s="2"/>
      <c r="E7" s="2"/>
      <c r="F7" s="2"/>
      <c r="G7" s="4"/>
      <c r="H7" s="2"/>
    </row>
    <row r="8" spans="1:8">
      <c r="A8" s="3"/>
      <c r="B8" s="76"/>
      <c r="C8" s="2"/>
      <c r="D8" s="2"/>
      <c r="E8" s="2"/>
      <c r="F8" s="2"/>
      <c r="G8" s="4"/>
      <c r="H8" s="2"/>
    </row>
    <row r="9" spans="1:8" ht="72" customHeight="1">
      <c r="A9" s="86" t="s">
        <v>333</v>
      </c>
      <c r="B9" s="86"/>
      <c r="C9" s="87"/>
      <c r="D9" s="87"/>
      <c r="E9" s="87"/>
      <c r="F9" s="87"/>
      <c r="G9" s="87"/>
    </row>
    <row r="10" spans="1:8">
      <c r="F10" s="5"/>
      <c r="G10" s="6" t="s">
        <v>0</v>
      </c>
    </row>
    <row r="11" spans="1:8" ht="47.25">
      <c r="A11" s="7" t="s">
        <v>1</v>
      </c>
      <c r="B11" s="77" t="s">
        <v>196</v>
      </c>
      <c r="C11" s="7" t="s">
        <v>2</v>
      </c>
      <c r="D11" s="7" t="s">
        <v>3</v>
      </c>
      <c r="E11" s="7" t="s">
        <v>4</v>
      </c>
      <c r="F11" s="7" t="s">
        <v>5</v>
      </c>
      <c r="G11" s="8" t="s">
        <v>6</v>
      </c>
      <c r="H11" s="9"/>
    </row>
    <row r="12" spans="1:8" ht="47.25">
      <c r="A12" s="7" t="s">
        <v>197</v>
      </c>
      <c r="B12" s="77" t="s">
        <v>198</v>
      </c>
      <c r="C12" s="7"/>
      <c r="D12" s="7"/>
      <c r="E12" s="7"/>
      <c r="F12" s="7"/>
      <c r="G12" s="8">
        <f>G13+G33</f>
        <v>2802500</v>
      </c>
      <c r="H12" s="9"/>
    </row>
    <row r="13" spans="1:8">
      <c r="A13" s="10" t="s">
        <v>7</v>
      </c>
      <c r="B13" s="15" t="s">
        <v>198</v>
      </c>
      <c r="C13" s="11" t="s">
        <v>8</v>
      </c>
      <c r="D13" s="11"/>
      <c r="E13" s="11"/>
      <c r="F13" s="11"/>
      <c r="G13" s="12">
        <f>G14+G21+G28</f>
        <v>2562500</v>
      </c>
      <c r="H13" s="13"/>
    </row>
    <row r="14" spans="1:8" s="13" customFormat="1" ht="26.25">
      <c r="A14" s="14" t="s">
        <v>9</v>
      </c>
      <c r="B14" s="15" t="s">
        <v>198</v>
      </c>
      <c r="C14" s="15" t="s">
        <v>8</v>
      </c>
      <c r="D14" s="15" t="s">
        <v>10</v>
      </c>
      <c r="E14" s="15"/>
      <c r="F14" s="15"/>
      <c r="G14" s="16">
        <f>G15</f>
        <v>1443500</v>
      </c>
      <c r="H14" s="88"/>
    </row>
    <row r="15" spans="1:8" s="13" customFormat="1">
      <c r="A15" s="17" t="s">
        <v>11</v>
      </c>
      <c r="B15" s="18" t="s">
        <v>198</v>
      </c>
      <c r="C15" s="18" t="s">
        <v>8</v>
      </c>
      <c r="D15" s="18" t="s">
        <v>10</v>
      </c>
      <c r="E15" s="18" t="s">
        <v>12</v>
      </c>
      <c r="F15" s="18"/>
      <c r="G15" s="19">
        <f>G16</f>
        <v>1443500</v>
      </c>
      <c r="H15" s="88"/>
    </row>
    <row r="16" spans="1:8" ht="26.25">
      <c r="A16" s="17" t="s">
        <v>13</v>
      </c>
      <c r="B16" s="18" t="s">
        <v>198</v>
      </c>
      <c r="C16" s="18" t="s">
        <v>8</v>
      </c>
      <c r="D16" s="18" t="s">
        <v>10</v>
      </c>
      <c r="E16" s="18" t="s">
        <v>14</v>
      </c>
      <c r="F16" s="18"/>
      <c r="G16" s="19">
        <f>G17+G19</f>
        <v>1443500</v>
      </c>
      <c r="H16" s="88"/>
    </row>
    <row r="17" spans="1:8" ht="26.25">
      <c r="A17" s="17" t="s">
        <v>15</v>
      </c>
      <c r="B17" s="18" t="s">
        <v>198</v>
      </c>
      <c r="C17" s="18" t="s">
        <v>8</v>
      </c>
      <c r="D17" s="18" t="s">
        <v>10</v>
      </c>
      <c r="E17" s="18" t="s">
        <v>16</v>
      </c>
      <c r="F17" s="18"/>
      <c r="G17" s="19">
        <f>G18</f>
        <v>1408500</v>
      </c>
      <c r="H17" s="88"/>
    </row>
    <row r="18" spans="1:8" ht="51.75">
      <c r="A18" s="17" t="s">
        <v>17</v>
      </c>
      <c r="B18" s="18" t="s">
        <v>198</v>
      </c>
      <c r="C18" s="18" t="s">
        <v>8</v>
      </c>
      <c r="D18" s="18" t="s">
        <v>10</v>
      </c>
      <c r="E18" s="18" t="s">
        <v>16</v>
      </c>
      <c r="F18" s="18" t="s">
        <v>18</v>
      </c>
      <c r="G18" s="19">
        <v>1408500</v>
      </c>
      <c r="H18" s="88"/>
    </row>
    <row r="19" spans="1:8" ht="39">
      <c r="A19" s="17" t="s">
        <v>202</v>
      </c>
      <c r="B19" s="18" t="s">
        <v>198</v>
      </c>
      <c r="C19" s="18" t="s">
        <v>8</v>
      </c>
      <c r="D19" s="18" t="s">
        <v>10</v>
      </c>
      <c r="E19" s="18" t="s">
        <v>25</v>
      </c>
      <c r="F19" s="18"/>
      <c r="G19" s="19">
        <f>G20</f>
        <v>35000</v>
      </c>
      <c r="H19" s="30"/>
    </row>
    <row r="20" spans="1:8" ht="51.75">
      <c r="A20" s="17" t="s">
        <v>17</v>
      </c>
      <c r="B20" s="18" t="s">
        <v>198</v>
      </c>
      <c r="C20" s="18" t="s">
        <v>8</v>
      </c>
      <c r="D20" s="18" t="s">
        <v>10</v>
      </c>
      <c r="E20" s="18" t="s">
        <v>25</v>
      </c>
      <c r="F20" s="18" t="s">
        <v>18</v>
      </c>
      <c r="G20" s="19">
        <v>35000</v>
      </c>
      <c r="H20" s="30"/>
    </row>
    <row r="21" spans="1:8" ht="39">
      <c r="A21" s="20" t="s">
        <v>19</v>
      </c>
      <c r="B21" s="15" t="s">
        <v>198</v>
      </c>
      <c r="C21" s="15" t="s">
        <v>8</v>
      </c>
      <c r="D21" s="15" t="s">
        <v>20</v>
      </c>
      <c r="E21" s="15"/>
      <c r="F21" s="15"/>
      <c r="G21" s="21">
        <f>G22</f>
        <v>1038000</v>
      </c>
      <c r="H21" s="22"/>
    </row>
    <row r="22" spans="1:8" s="13" customFormat="1">
      <c r="A22" s="17" t="s">
        <v>11</v>
      </c>
      <c r="B22" s="18" t="s">
        <v>198</v>
      </c>
      <c r="C22" s="18" t="s">
        <v>8</v>
      </c>
      <c r="D22" s="18" t="s">
        <v>20</v>
      </c>
      <c r="E22" s="18" t="s">
        <v>12</v>
      </c>
      <c r="F22" s="18"/>
      <c r="G22" s="23">
        <f>G23</f>
        <v>1038000</v>
      </c>
      <c r="H22" s="24"/>
    </row>
    <row r="23" spans="1:8" ht="26.25">
      <c r="A23" s="17" t="s">
        <v>13</v>
      </c>
      <c r="B23" s="18" t="s">
        <v>198</v>
      </c>
      <c r="C23" s="18" t="s">
        <v>8</v>
      </c>
      <c r="D23" s="18" t="s">
        <v>20</v>
      </c>
      <c r="E23" s="18" t="s">
        <v>14</v>
      </c>
      <c r="F23" s="18"/>
      <c r="G23" s="23">
        <f>G24+G26</f>
        <v>1038000</v>
      </c>
      <c r="H23" s="24"/>
    </row>
    <row r="24" spans="1:8" ht="26.25">
      <c r="A24" s="17" t="s">
        <v>21</v>
      </c>
      <c r="B24" s="18" t="s">
        <v>198</v>
      </c>
      <c r="C24" s="18" t="s">
        <v>8</v>
      </c>
      <c r="D24" s="18" t="s">
        <v>20</v>
      </c>
      <c r="E24" s="18" t="s">
        <v>22</v>
      </c>
      <c r="F24" s="18"/>
      <c r="G24" s="23">
        <f>G25</f>
        <v>998000</v>
      </c>
      <c r="H24" s="24"/>
    </row>
    <row r="25" spans="1:8" ht="51.75">
      <c r="A25" s="17" t="s">
        <v>17</v>
      </c>
      <c r="B25" s="18" t="s">
        <v>198</v>
      </c>
      <c r="C25" s="18" t="s">
        <v>8</v>
      </c>
      <c r="D25" s="18" t="s">
        <v>20</v>
      </c>
      <c r="E25" s="18" t="s">
        <v>22</v>
      </c>
      <c r="F25" s="18" t="s">
        <v>18</v>
      </c>
      <c r="G25" s="23">
        <v>998000</v>
      </c>
      <c r="H25" s="24"/>
    </row>
    <row r="26" spans="1:8" ht="51.75">
      <c r="A26" s="17" t="s">
        <v>23</v>
      </c>
      <c r="B26" s="18" t="s">
        <v>198</v>
      </c>
      <c r="C26" s="18" t="s">
        <v>8</v>
      </c>
      <c r="D26" s="18" t="s">
        <v>20</v>
      </c>
      <c r="E26" s="18" t="s">
        <v>24</v>
      </c>
      <c r="F26" s="18"/>
      <c r="G26" s="23">
        <f>G27</f>
        <v>40000</v>
      </c>
      <c r="H26" s="24"/>
    </row>
    <row r="27" spans="1:8" ht="51.75">
      <c r="A27" s="17" t="s">
        <v>17</v>
      </c>
      <c r="B27" s="18" t="s">
        <v>198</v>
      </c>
      <c r="C27" s="18" t="s">
        <v>8</v>
      </c>
      <c r="D27" s="18" t="s">
        <v>20</v>
      </c>
      <c r="E27" s="18" t="s">
        <v>25</v>
      </c>
      <c r="F27" s="18" t="s">
        <v>18</v>
      </c>
      <c r="G27" s="23">
        <v>40000</v>
      </c>
      <c r="H27" s="24"/>
    </row>
    <row r="28" spans="1:8">
      <c r="A28" s="20" t="s">
        <v>50</v>
      </c>
      <c r="B28" s="15" t="s">
        <v>198</v>
      </c>
      <c r="C28" s="15" t="s">
        <v>8</v>
      </c>
      <c r="D28" s="15" t="s">
        <v>51</v>
      </c>
      <c r="E28" s="35"/>
      <c r="F28" s="18"/>
      <c r="G28" s="21">
        <f>G31+G29</f>
        <v>81000</v>
      </c>
      <c r="H28" s="24"/>
    </row>
    <row r="29" spans="1:8">
      <c r="A29" s="17" t="s">
        <v>203</v>
      </c>
      <c r="B29" s="18" t="s">
        <v>198</v>
      </c>
      <c r="C29" s="18" t="s">
        <v>8</v>
      </c>
      <c r="D29" s="18" t="s">
        <v>51</v>
      </c>
      <c r="E29" s="35" t="s">
        <v>204</v>
      </c>
      <c r="F29" s="18"/>
      <c r="G29" s="23">
        <f>G30</f>
        <v>65000</v>
      </c>
      <c r="H29" s="24"/>
    </row>
    <row r="30" spans="1:8" ht="26.25">
      <c r="A30" s="17" t="s">
        <v>48</v>
      </c>
      <c r="B30" s="18" t="s">
        <v>198</v>
      </c>
      <c r="C30" s="18" t="s">
        <v>8</v>
      </c>
      <c r="D30" s="18" t="s">
        <v>51</v>
      </c>
      <c r="E30" s="35" t="s">
        <v>204</v>
      </c>
      <c r="F30" s="18" t="s">
        <v>34</v>
      </c>
      <c r="G30" s="23">
        <f>50000+15000</f>
        <v>65000</v>
      </c>
      <c r="H30" s="24"/>
    </row>
    <row r="31" spans="1:8">
      <c r="A31" s="17" t="s">
        <v>207</v>
      </c>
      <c r="B31" s="18" t="s">
        <v>198</v>
      </c>
      <c r="C31" s="18" t="s">
        <v>8</v>
      </c>
      <c r="D31" s="18" t="s">
        <v>51</v>
      </c>
      <c r="E31" s="18" t="s">
        <v>88</v>
      </c>
      <c r="F31" s="18"/>
      <c r="G31" s="23">
        <f>G32</f>
        <v>16000</v>
      </c>
      <c r="H31" s="24"/>
    </row>
    <row r="32" spans="1:8" ht="15.75" customHeight="1">
      <c r="A32" s="17" t="s">
        <v>139</v>
      </c>
      <c r="B32" s="18" t="s">
        <v>198</v>
      </c>
      <c r="C32" s="18" t="s">
        <v>8</v>
      </c>
      <c r="D32" s="18" t="s">
        <v>51</v>
      </c>
      <c r="E32" s="18" t="s">
        <v>88</v>
      </c>
      <c r="F32" s="18" t="s">
        <v>49</v>
      </c>
      <c r="G32" s="23">
        <f>40000-24000</f>
        <v>16000</v>
      </c>
      <c r="H32" s="24"/>
    </row>
    <row r="33" spans="1:9">
      <c r="A33" s="50" t="s">
        <v>176</v>
      </c>
      <c r="B33" s="11" t="s">
        <v>198</v>
      </c>
      <c r="C33" s="11" t="s">
        <v>141</v>
      </c>
      <c r="D33" s="81"/>
      <c r="E33" s="81"/>
      <c r="F33" s="81"/>
      <c r="G33" s="51">
        <f>G34</f>
        <v>240000</v>
      </c>
      <c r="H33" s="24"/>
    </row>
    <row r="34" spans="1:9">
      <c r="A34" s="65" t="s">
        <v>177</v>
      </c>
      <c r="B34" s="15" t="s">
        <v>198</v>
      </c>
      <c r="C34" s="15" t="s">
        <v>141</v>
      </c>
      <c r="D34" s="15" t="s">
        <v>8</v>
      </c>
      <c r="E34" s="15"/>
      <c r="F34" s="15"/>
      <c r="G34" s="21">
        <f>G35</f>
        <v>240000</v>
      </c>
      <c r="H34" s="24"/>
    </row>
    <row r="35" spans="1:9">
      <c r="A35" s="66" t="s">
        <v>205</v>
      </c>
      <c r="B35" s="18" t="s">
        <v>198</v>
      </c>
      <c r="C35" s="18" t="s">
        <v>141</v>
      </c>
      <c r="D35" s="18" t="s">
        <v>8</v>
      </c>
      <c r="E35" s="18" t="s">
        <v>84</v>
      </c>
      <c r="F35" s="18"/>
      <c r="G35" s="23">
        <f>G36</f>
        <v>240000</v>
      </c>
      <c r="H35" s="24"/>
    </row>
    <row r="36" spans="1:9" ht="25.5">
      <c r="A36" s="66" t="s">
        <v>178</v>
      </c>
      <c r="B36" s="18" t="s">
        <v>198</v>
      </c>
      <c r="C36" s="18" t="s">
        <v>141</v>
      </c>
      <c r="D36" s="18" t="s">
        <v>8</v>
      </c>
      <c r="E36" s="18" t="s">
        <v>206</v>
      </c>
      <c r="F36" s="18"/>
      <c r="G36" s="23">
        <f>G37</f>
        <v>240000</v>
      </c>
      <c r="H36" s="24"/>
    </row>
    <row r="37" spans="1:9">
      <c r="A37" s="66" t="s">
        <v>179</v>
      </c>
      <c r="B37" s="18" t="s">
        <v>198</v>
      </c>
      <c r="C37" s="18" t="s">
        <v>141</v>
      </c>
      <c r="D37" s="18" t="s">
        <v>8</v>
      </c>
      <c r="E37" s="18" t="s">
        <v>206</v>
      </c>
      <c r="F37" s="18" t="s">
        <v>180</v>
      </c>
      <c r="G37" s="23">
        <v>240000</v>
      </c>
      <c r="H37" s="24"/>
    </row>
    <row r="38" spans="1:9" ht="47.25">
      <c r="A38" s="10" t="s">
        <v>195</v>
      </c>
      <c r="B38" s="11" t="s">
        <v>200</v>
      </c>
      <c r="C38" s="18"/>
      <c r="D38" s="18"/>
      <c r="E38" s="18"/>
      <c r="F38" s="18"/>
      <c r="G38" s="51">
        <f>G39+G79+G86</f>
        <v>12822354</v>
      </c>
      <c r="H38" s="24"/>
    </row>
    <row r="39" spans="1:9">
      <c r="A39" s="10" t="s">
        <v>7</v>
      </c>
      <c r="B39" s="11" t="s">
        <v>200</v>
      </c>
      <c r="C39" s="11" t="s">
        <v>8</v>
      </c>
      <c r="D39" s="18"/>
      <c r="E39" s="18"/>
      <c r="F39" s="18"/>
      <c r="G39" s="51">
        <f>G40+G55</f>
        <v>11658504</v>
      </c>
      <c r="H39" s="24"/>
    </row>
    <row r="40" spans="1:9" ht="39">
      <c r="A40" s="25" t="s">
        <v>26</v>
      </c>
      <c r="B40" s="26" t="s">
        <v>200</v>
      </c>
      <c r="C40" s="26" t="s">
        <v>8</v>
      </c>
      <c r="D40" s="26" t="s">
        <v>27</v>
      </c>
      <c r="E40" s="15"/>
      <c r="F40" s="26"/>
      <c r="G40" s="16">
        <f>G41</f>
        <v>10862500</v>
      </c>
      <c r="H40" s="27"/>
      <c r="I40" s="24">
        <f>G40+G21+G14</f>
        <v>13344000</v>
      </c>
    </row>
    <row r="41" spans="1:9" s="29" customFormat="1">
      <c r="A41" s="17" t="s">
        <v>11</v>
      </c>
      <c r="B41" s="18" t="s">
        <v>200</v>
      </c>
      <c r="C41" s="18" t="s">
        <v>8</v>
      </c>
      <c r="D41" s="18" t="s">
        <v>27</v>
      </c>
      <c r="E41" s="18" t="s">
        <v>12</v>
      </c>
      <c r="F41" s="18"/>
      <c r="G41" s="19">
        <f>G42</f>
        <v>10862500</v>
      </c>
      <c r="H41" s="28"/>
    </row>
    <row r="42" spans="1:9" s="30" customFormat="1" ht="26.25">
      <c r="A42" s="17" t="s">
        <v>28</v>
      </c>
      <c r="B42" s="18" t="s">
        <v>200</v>
      </c>
      <c r="C42" s="18" t="s">
        <v>8</v>
      </c>
      <c r="D42" s="18" t="s">
        <v>27</v>
      </c>
      <c r="E42" s="18" t="s">
        <v>29</v>
      </c>
      <c r="F42" s="18"/>
      <c r="G42" s="19">
        <f>G43+G45+G47</f>
        <v>10862500</v>
      </c>
      <c r="H42" s="28"/>
    </row>
    <row r="43" spans="1:9" s="30" customFormat="1">
      <c r="A43" s="17" t="s">
        <v>30</v>
      </c>
      <c r="B43" s="18" t="s">
        <v>200</v>
      </c>
      <c r="C43" s="18" t="s">
        <v>8</v>
      </c>
      <c r="D43" s="18" t="s">
        <v>27</v>
      </c>
      <c r="E43" s="18" t="s">
        <v>31</v>
      </c>
      <c r="F43" s="18"/>
      <c r="G43" s="19">
        <f>G44</f>
        <v>1963000</v>
      </c>
      <c r="H43" s="28"/>
    </row>
    <row r="44" spans="1:9" s="30" customFormat="1" ht="51.75">
      <c r="A44" s="17" t="s">
        <v>17</v>
      </c>
      <c r="B44" s="18" t="s">
        <v>200</v>
      </c>
      <c r="C44" s="18" t="s">
        <v>8</v>
      </c>
      <c r="D44" s="18" t="s">
        <v>27</v>
      </c>
      <c r="E44" s="18" t="s">
        <v>31</v>
      </c>
      <c r="F44" s="18" t="s">
        <v>18</v>
      </c>
      <c r="G44" s="19">
        <v>1963000</v>
      </c>
      <c r="H44" s="28"/>
    </row>
    <row r="45" spans="1:9" s="30" customFormat="1" ht="26.25">
      <c r="A45" s="17" t="s">
        <v>32</v>
      </c>
      <c r="B45" s="18" t="s">
        <v>200</v>
      </c>
      <c r="C45" s="18" t="s">
        <v>8</v>
      </c>
      <c r="D45" s="18" t="s">
        <v>27</v>
      </c>
      <c r="E45" s="18" t="s">
        <v>33</v>
      </c>
      <c r="F45" s="18"/>
      <c r="G45" s="19">
        <f>G46</f>
        <v>8569500</v>
      </c>
      <c r="H45" s="28"/>
    </row>
    <row r="46" spans="1:9" s="30" customFormat="1" ht="51.75">
      <c r="A46" s="17" t="s">
        <v>17</v>
      </c>
      <c r="B46" s="18" t="s">
        <v>200</v>
      </c>
      <c r="C46" s="18" t="s">
        <v>8</v>
      </c>
      <c r="D46" s="18" t="s">
        <v>27</v>
      </c>
      <c r="E46" s="18" t="s">
        <v>33</v>
      </c>
      <c r="F46" s="18" t="s">
        <v>18</v>
      </c>
      <c r="G46" s="19">
        <v>8569500</v>
      </c>
      <c r="H46" s="28"/>
    </row>
    <row r="47" spans="1:9" s="30" customFormat="1" ht="39">
      <c r="A47" s="17" t="s">
        <v>35</v>
      </c>
      <c r="B47" s="18" t="s">
        <v>200</v>
      </c>
      <c r="C47" s="18" t="s">
        <v>8</v>
      </c>
      <c r="D47" s="18" t="s">
        <v>27</v>
      </c>
      <c r="E47" s="18" t="s">
        <v>36</v>
      </c>
      <c r="F47" s="18"/>
      <c r="G47" s="19">
        <f>G48</f>
        <v>330000</v>
      </c>
      <c r="H47" s="28"/>
    </row>
    <row r="48" spans="1:9" s="30" customFormat="1" ht="51.75">
      <c r="A48" s="17" t="s">
        <v>17</v>
      </c>
      <c r="B48" s="18" t="s">
        <v>200</v>
      </c>
      <c r="C48" s="18" t="s">
        <v>8</v>
      </c>
      <c r="D48" s="18" t="s">
        <v>27</v>
      </c>
      <c r="E48" s="18" t="s">
        <v>36</v>
      </c>
      <c r="F48" s="18" t="s">
        <v>18</v>
      </c>
      <c r="G48" s="19">
        <v>330000</v>
      </c>
      <c r="H48" s="28"/>
    </row>
    <row r="49" spans="1:8" s="31" customFormat="1" ht="12.75" hidden="1">
      <c r="A49" s="20" t="s">
        <v>37</v>
      </c>
      <c r="B49" s="15" t="s">
        <v>200</v>
      </c>
      <c r="C49" s="15" t="s">
        <v>8</v>
      </c>
      <c r="D49" s="15" t="s">
        <v>38</v>
      </c>
      <c r="E49" s="15"/>
      <c r="F49" s="15"/>
      <c r="G49" s="21">
        <f>G50</f>
        <v>0</v>
      </c>
      <c r="H49" s="27"/>
    </row>
    <row r="50" spans="1:8" s="31" customFormat="1" ht="38.25" hidden="1">
      <c r="A50" s="32" t="s">
        <v>39</v>
      </c>
      <c r="B50" s="18" t="s">
        <v>200</v>
      </c>
      <c r="C50" s="18" t="s">
        <v>8</v>
      </c>
      <c r="D50" s="18" t="s">
        <v>38</v>
      </c>
      <c r="E50" s="18" t="s">
        <v>40</v>
      </c>
      <c r="F50" s="18"/>
      <c r="G50" s="23">
        <f>G51</f>
        <v>0</v>
      </c>
      <c r="H50" s="33"/>
    </row>
    <row r="51" spans="1:8" s="31" customFormat="1" ht="40.5" hidden="1" customHeight="1">
      <c r="A51" s="17" t="s">
        <v>41</v>
      </c>
      <c r="B51" s="18" t="s">
        <v>200</v>
      </c>
      <c r="C51" s="18" t="s">
        <v>8</v>
      </c>
      <c r="D51" s="18" t="s">
        <v>38</v>
      </c>
      <c r="E51" s="18" t="s">
        <v>42</v>
      </c>
      <c r="F51" s="18"/>
      <c r="G51" s="23">
        <f>G52</f>
        <v>0</v>
      </c>
      <c r="H51" s="33" t="s">
        <v>43</v>
      </c>
    </row>
    <row r="52" spans="1:8" s="31" customFormat="1" ht="63.75" hidden="1">
      <c r="A52" s="17" t="s">
        <v>44</v>
      </c>
      <c r="B52" s="18" t="s">
        <v>200</v>
      </c>
      <c r="C52" s="18" t="s">
        <v>8</v>
      </c>
      <c r="D52" s="18" t="s">
        <v>38</v>
      </c>
      <c r="E52" s="18" t="s">
        <v>45</v>
      </c>
      <c r="F52" s="18"/>
      <c r="G52" s="23">
        <f>G53</f>
        <v>0</v>
      </c>
      <c r="H52" s="33"/>
    </row>
    <row r="53" spans="1:8" s="31" customFormat="1" ht="25.5" hidden="1">
      <c r="A53" s="17" t="s">
        <v>46</v>
      </c>
      <c r="B53" s="18" t="s">
        <v>200</v>
      </c>
      <c r="C53" s="18" t="s">
        <v>8</v>
      </c>
      <c r="D53" s="18" t="s">
        <v>38</v>
      </c>
      <c r="E53" s="18" t="s">
        <v>47</v>
      </c>
      <c r="F53" s="18"/>
      <c r="G53" s="23">
        <f>G54</f>
        <v>0</v>
      </c>
      <c r="H53" s="33"/>
    </row>
    <row r="54" spans="1:8" s="31" customFormat="1" ht="25.5" hidden="1">
      <c r="A54" s="34" t="s">
        <v>48</v>
      </c>
      <c r="B54" s="18" t="s">
        <v>200</v>
      </c>
      <c r="C54" s="18" t="s">
        <v>8</v>
      </c>
      <c r="D54" s="18" t="s">
        <v>38</v>
      </c>
      <c r="E54" s="18" t="s">
        <v>47</v>
      </c>
      <c r="F54" s="18" t="s">
        <v>49</v>
      </c>
      <c r="G54" s="19">
        <v>0</v>
      </c>
      <c r="H54" s="33"/>
    </row>
    <row r="55" spans="1:8" s="31" customFormat="1" ht="12.75">
      <c r="A55" s="20" t="s">
        <v>50</v>
      </c>
      <c r="B55" s="15" t="s">
        <v>200</v>
      </c>
      <c r="C55" s="15" t="s">
        <v>8</v>
      </c>
      <c r="D55" s="15" t="s">
        <v>51</v>
      </c>
      <c r="E55" s="35"/>
      <c r="F55" s="18"/>
      <c r="G55" s="21">
        <f>G59+G64+G65+G68+G70+G76</f>
        <v>796004</v>
      </c>
      <c r="H55" s="36"/>
    </row>
    <row r="56" spans="1:8" s="37" customFormat="1" ht="25.5">
      <c r="A56" s="34" t="s">
        <v>52</v>
      </c>
      <c r="B56" s="18" t="s">
        <v>200</v>
      </c>
      <c r="C56" s="18" t="s">
        <v>8</v>
      </c>
      <c r="D56" s="18" t="s">
        <v>51</v>
      </c>
      <c r="E56" s="35" t="s">
        <v>53</v>
      </c>
      <c r="F56" s="18"/>
      <c r="G56" s="23">
        <f>G57</f>
        <v>4</v>
      </c>
      <c r="H56" s="36"/>
    </row>
    <row r="57" spans="1:8" s="37" customFormat="1" ht="25.5">
      <c r="A57" s="34" t="s">
        <v>54</v>
      </c>
      <c r="B57" s="18" t="s">
        <v>200</v>
      </c>
      <c r="C57" s="18" t="s">
        <v>8</v>
      </c>
      <c r="D57" s="18" t="s">
        <v>51</v>
      </c>
      <c r="E57" s="35" t="s">
        <v>55</v>
      </c>
      <c r="F57" s="18"/>
      <c r="G57" s="23">
        <f>G58</f>
        <v>4</v>
      </c>
      <c r="H57" s="36"/>
    </row>
    <row r="58" spans="1:8" s="37" customFormat="1" ht="76.5">
      <c r="A58" s="32" t="s">
        <v>56</v>
      </c>
      <c r="B58" s="18" t="s">
        <v>200</v>
      </c>
      <c r="C58" s="18" t="s">
        <v>8</v>
      </c>
      <c r="D58" s="18" t="s">
        <v>51</v>
      </c>
      <c r="E58" s="35" t="s">
        <v>57</v>
      </c>
      <c r="F58" s="18"/>
      <c r="G58" s="23">
        <f>G59</f>
        <v>4</v>
      </c>
      <c r="H58" s="36"/>
    </row>
    <row r="59" spans="1:8" s="37" customFormat="1" ht="25.5">
      <c r="A59" s="17" t="s">
        <v>48</v>
      </c>
      <c r="B59" s="18" t="s">
        <v>200</v>
      </c>
      <c r="C59" s="18" t="s">
        <v>8</v>
      </c>
      <c r="D59" s="18" t="s">
        <v>51</v>
      </c>
      <c r="E59" s="35" t="s">
        <v>57</v>
      </c>
      <c r="F59" s="18" t="s">
        <v>34</v>
      </c>
      <c r="G59" s="23">
        <v>4</v>
      </c>
      <c r="H59" s="36"/>
    </row>
    <row r="60" spans="1:8" s="37" customFormat="1" ht="38.25">
      <c r="A60" s="17" t="s">
        <v>208</v>
      </c>
      <c r="B60" s="18" t="s">
        <v>200</v>
      </c>
      <c r="C60" s="18" t="s">
        <v>8</v>
      </c>
      <c r="D60" s="18" t="s">
        <v>51</v>
      </c>
      <c r="E60" s="35" t="s">
        <v>100</v>
      </c>
      <c r="F60" s="18"/>
      <c r="G60" s="23">
        <f>G61</f>
        <v>702000</v>
      </c>
      <c r="H60" s="36"/>
    </row>
    <row r="61" spans="1:8" s="37" customFormat="1" ht="63.75">
      <c r="A61" s="17" t="s">
        <v>209</v>
      </c>
      <c r="B61" s="18" t="s">
        <v>200</v>
      </c>
      <c r="C61" s="18" t="s">
        <v>8</v>
      </c>
      <c r="D61" s="18" t="s">
        <v>51</v>
      </c>
      <c r="E61" s="35" t="s">
        <v>102</v>
      </c>
      <c r="F61" s="18"/>
      <c r="G61" s="23">
        <f>G62+G66</f>
        <v>702000</v>
      </c>
      <c r="H61" s="36"/>
    </row>
    <row r="62" spans="1:8" s="37" customFormat="1" ht="38.25">
      <c r="A62" s="17" t="s">
        <v>210</v>
      </c>
      <c r="B62" s="18" t="s">
        <v>200</v>
      </c>
      <c r="C62" s="18" t="s">
        <v>8</v>
      </c>
      <c r="D62" s="18" t="s">
        <v>51</v>
      </c>
      <c r="E62" s="35" t="s">
        <v>212</v>
      </c>
      <c r="F62" s="18"/>
      <c r="G62" s="23">
        <f>G63</f>
        <v>612000</v>
      </c>
      <c r="H62" s="36"/>
    </row>
    <row r="63" spans="1:8" s="37" customFormat="1" ht="25.5">
      <c r="A63" s="17" t="s">
        <v>71</v>
      </c>
      <c r="B63" s="18" t="s">
        <v>200</v>
      </c>
      <c r="C63" s="18" t="s">
        <v>8</v>
      </c>
      <c r="D63" s="18" t="s">
        <v>51</v>
      </c>
      <c r="E63" s="35" t="s">
        <v>213</v>
      </c>
      <c r="F63" s="18"/>
      <c r="G63" s="23">
        <f>G64+G65</f>
        <v>612000</v>
      </c>
      <c r="H63" s="36"/>
    </row>
    <row r="64" spans="1:8" s="37" customFormat="1" ht="51">
      <c r="A64" s="17" t="s">
        <v>17</v>
      </c>
      <c r="B64" s="18" t="s">
        <v>200</v>
      </c>
      <c r="C64" s="18" t="s">
        <v>8</v>
      </c>
      <c r="D64" s="18" t="s">
        <v>51</v>
      </c>
      <c r="E64" s="35" t="s">
        <v>213</v>
      </c>
      <c r="F64" s="18" t="s">
        <v>18</v>
      </c>
      <c r="G64" s="23">
        <f>262000-15000</f>
        <v>247000</v>
      </c>
      <c r="H64" s="36"/>
    </row>
    <row r="65" spans="1:8" s="37" customFormat="1" ht="25.5">
      <c r="A65" s="17" t="s">
        <v>48</v>
      </c>
      <c r="B65" s="18" t="s">
        <v>200</v>
      </c>
      <c r="C65" s="18" t="s">
        <v>8</v>
      </c>
      <c r="D65" s="18" t="s">
        <v>51</v>
      </c>
      <c r="E65" s="35" t="s">
        <v>213</v>
      </c>
      <c r="F65" s="18" t="s">
        <v>34</v>
      </c>
      <c r="G65" s="23">
        <f>440000-75000</f>
        <v>365000</v>
      </c>
      <c r="H65" s="36"/>
    </row>
    <row r="66" spans="1:8" s="37" customFormat="1" ht="25.5">
      <c r="A66" s="17" t="s">
        <v>211</v>
      </c>
      <c r="B66" s="18" t="s">
        <v>200</v>
      </c>
      <c r="C66" s="18" t="s">
        <v>8</v>
      </c>
      <c r="D66" s="18" t="s">
        <v>51</v>
      </c>
      <c r="E66" s="35" t="s">
        <v>214</v>
      </c>
      <c r="F66" s="18"/>
      <c r="G66" s="23">
        <f>G67</f>
        <v>90000</v>
      </c>
      <c r="H66" s="36"/>
    </row>
    <row r="67" spans="1:8" s="37" customFormat="1" ht="25.5">
      <c r="A67" s="17" t="s">
        <v>71</v>
      </c>
      <c r="B67" s="18" t="s">
        <v>200</v>
      </c>
      <c r="C67" s="18" t="s">
        <v>8</v>
      </c>
      <c r="D67" s="18" t="s">
        <v>51</v>
      </c>
      <c r="E67" s="35" t="s">
        <v>215</v>
      </c>
      <c r="F67" s="18"/>
      <c r="G67" s="23">
        <f>G68</f>
        <v>90000</v>
      </c>
      <c r="H67" s="36"/>
    </row>
    <row r="68" spans="1:8" s="37" customFormat="1" ht="25.5">
      <c r="A68" s="17" t="s">
        <v>48</v>
      </c>
      <c r="B68" s="18" t="s">
        <v>200</v>
      </c>
      <c r="C68" s="18" t="s">
        <v>8</v>
      </c>
      <c r="D68" s="18" t="s">
        <v>51</v>
      </c>
      <c r="E68" s="35" t="s">
        <v>215</v>
      </c>
      <c r="F68" s="18" t="s">
        <v>34</v>
      </c>
      <c r="G68" s="23">
        <v>90000</v>
      </c>
      <c r="H68" s="36"/>
    </row>
    <row r="69" spans="1:8" s="37" customFormat="1" ht="12.75">
      <c r="A69" s="17" t="s">
        <v>203</v>
      </c>
      <c r="B69" s="18" t="s">
        <v>200</v>
      </c>
      <c r="C69" s="18" t="s">
        <v>8</v>
      </c>
      <c r="D69" s="18" t="s">
        <v>51</v>
      </c>
      <c r="E69" s="35" t="s">
        <v>204</v>
      </c>
      <c r="F69" s="18"/>
      <c r="G69" s="23">
        <f>G70</f>
        <v>60000</v>
      </c>
      <c r="H69" s="36"/>
    </row>
    <row r="70" spans="1:8" s="37" customFormat="1" ht="25.5">
      <c r="A70" s="17" t="s">
        <v>48</v>
      </c>
      <c r="B70" s="18" t="s">
        <v>200</v>
      </c>
      <c r="C70" s="18" t="s">
        <v>8</v>
      </c>
      <c r="D70" s="18" t="s">
        <v>51</v>
      </c>
      <c r="E70" s="35" t="s">
        <v>204</v>
      </c>
      <c r="F70" s="18" t="s">
        <v>34</v>
      </c>
      <c r="G70" s="23">
        <v>60000</v>
      </c>
      <c r="H70" s="36"/>
    </row>
    <row r="71" spans="1:8" s="37" customFormat="1" ht="12.75">
      <c r="A71" s="17" t="s">
        <v>11</v>
      </c>
      <c r="B71" s="18" t="s">
        <v>200</v>
      </c>
      <c r="C71" s="18" t="s">
        <v>8</v>
      </c>
      <c r="D71" s="18" t="s">
        <v>51</v>
      </c>
      <c r="E71" s="18" t="s">
        <v>12</v>
      </c>
      <c r="F71" s="18"/>
      <c r="G71" s="23">
        <f>G72+G75</f>
        <v>34000</v>
      </c>
      <c r="H71" s="36"/>
    </row>
    <row r="72" spans="1:8" s="37" customFormat="1" ht="12.75" hidden="1">
      <c r="A72" s="17" t="s">
        <v>83</v>
      </c>
      <c r="B72" s="18" t="s">
        <v>200</v>
      </c>
      <c r="C72" s="18" t="s">
        <v>8</v>
      </c>
      <c r="D72" s="18" t="s">
        <v>51</v>
      </c>
      <c r="E72" s="18" t="s">
        <v>84</v>
      </c>
      <c r="F72" s="18"/>
      <c r="G72" s="23">
        <f>G73+G77</f>
        <v>0</v>
      </c>
      <c r="H72" s="36"/>
    </row>
    <row r="73" spans="1:8" s="37" customFormat="1" ht="25.5" hidden="1">
      <c r="A73" s="17" t="s">
        <v>85</v>
      </c>
      <c r="B73" s="18" t="s">
        <v>200</v>
      </c>
      <c r="C73" s="18" t="s">
        <v>8</v>
      </c>
      <c r="D73" s="18" t="s">
        <v>51</v>
      </c>
      <c r="E73" s="18" t="s">
        <v>86</v>
      </c>
      <c r="F73" s="18"/>
      <c r="G73" s="23">
        <f>G74</f>
        <v>0</v>
      </c>
      <c r="H73" s="36"/>
    </row>
    <row r="74" spans="1:8" s="37" customFormat="1" ht="51" hidden="1">
      <c r="A74" s="17" t="s">
        <v>17</v>
      </c>
      <c r="B74" s="18" t="s">
        <v>200</v>
      </c>
      <c r="C74" s="18" t="s">
        <v>8</v>
      </c>
      <c r="D74" s="18" t="s">
        <v>51</v>
      </c>
      <c r="E74" s="18" t="s">
        <v>86</v>
      </c>
      <c r="F74" s="18" t="s">
        <v>18</v>
      </c>
      <c r="G74" s="23"/>
      <c r="H74" s="36"/>
    </row>
    <row r="75" spans="1:8" s="37" customFormat="1" ht="25.5">
      <c r="A75" s="17" t="s">
        <v>87</v>
      </c>
      <c r="B75" s="18" t="s">
        <v>200</v>
      </c>
      <c r="C75" s="18" t="s">
        <v>8</v>
      </c>
      <c r="D75" s="18" t="s">
        <v>51</v>
      </c>
      <c r="E75" s="18" t="s">
        <v>88</v>
      </c>
      <c r="F75" s="18"/>
      <c r="G75" s="23">
        <f>G76</f>
        <v>34000</v>
      </c>
      <c r="H75" s="36"/>
    </row>
    <row r="76" spans="1:8" s="37" customFormat="1" ht="25.5">
      <c r="A76" s="17" t="s">
        <v>89</v>
      </c>
      <c r="B76" s="18" t="s">
        <v>200</v>
      </c>
      <c r="C76" s="18" t="s">
        <v>8</v>
      </c>
      <c r="D76" s="18" t="s">
        <v>51</v>
      </c>
      <c r="E76" s="18" t="s">
        <v>88</v>
      </c>
      <c r="F76" s="18" t="s">
        <v>49</v>
      </c>
      <c r="G76" s="23">
        <v>34000</v>
      </c>
      <c r="H76" s="36"/>
    </row>
    <row r="77" spans="1:8" s="37" customFormat="1" ht="51" hidden="1">
      <c r="A77" s="17" t="s">
        <v>23</v>
      </c>
      <c r="B77" s="18" t="s">
        <v>200</v>
      </c>
      <c r="C77" s="18" t="s">
        <v>8</v>
      </c>
      <c r="D77" s="18" t="s">
        <v>51</v>
      </c>
      <c r="E77" s="18" t="s">
        <v>90</v>
      </c>
      <c r="F77" s="18"/>
      <c r="G77" s="23">
        <f>G78</f>
        <v>0</v>
      </c>
      <c r="H77" s="36"/>
    </row>
    <row r="78" spans="1:8" s="37" customFormat="1" ht="51" hidden="1">
      <c r="A78" s="17" t="s">
        <v>17</v>
      </c>
      <c r="B78" s="18" t="s">
        <v>200</v>
      </c>
      <c r="C78" s="18" t="s">
        <v>8</v>
      </c>
      <c r="D78" s="18" t="s">
        <v>51</v>
      </c>
      <c r="E78" s="18" t="s">
        <v>90</v>
      </c>
      <c r="F78" s="18" t="s">
        <v>18</v>
      </c>
      <c r="G78" s="23"/>
      <c r="H78" s="36"/>
    </row>
    <row r="79" spans="1:8" s="37" customFormat="1">
      <c r="A79" s="50" t="s">
        <v>91</v>
      </c>
      <c r="B79" s="11" t="s">
        <v>200</v>
      </c>
      <c r="C79" s="11" t="s">
        <v>10</v>
      </c>
      <c r="D79" s="11"/>
      <c r="E79" s="11"/>
      <c r="F79" s="11"/>
      <c r="G79" s="51">
        <f>G80</f>
        <v>170900</v>
      </c>
      <c r="H79" s="38"/>
    </row>
    <row r="80" spans="1:8" s="39" customFormat="1" ht="12.75">
      <c r="A80" s="20" t="s">
        <v>92</v>
      </c>
      <c r="B80" s="15" t="s">
        <v>200</v>
      </c>
      <c r="C80" s="15" t="s">
        <v>10</v>
      </c>
      <c r="D80" s="15" t="s">
        <v>20</v>
      </c>
      <c r="E80" s="15"/>
      <c r="F80" s="15"/>
      <c r="G80" s="21">
        <f>G81</f>
        <v>170900</v>
      </c>
      <c r="H80" s="38"/>
    </row>
    <row r="81" spans="1:8" s="39" customFormat="1" ht="12.75">
      <c r="A81" s="17" t="s">
        <v>11</v>
      </c>
      <c r="B81" s="18" t="s">
        <v>200</v>
      </c>
      <c r="C81" s="18" t="s">
        <v>10</v>
      </c>
      <c r="D81" s="18" t="s">
        <v>20</v>
      </c>
      <c r="E81" s="18" t="s">
        <v>12</v>
      </c>
      <c r="F81" s="18"/>
      <c r="G81" s="23">
        <f>G82</f>
        <v>170900</v>
      </c>
      <c r="H81" s="40"/>
    </row>
    <row r="82" spans="1:8" s="37" customFormat="1" ht="12.75">
      <c r="A82" s="17" t="s">
        <v>93</v>
      </c>
      <c r="B82" s="18" t="s">
        <v>200</v>
      </c>
      <c r="C82" s="18" t="s">
        <v>10</v>
      </c>
      <c r="D82" s="18" t="s">
        <v>20</v>
      </c>
      <c r="E82" s="18" t="s">
        <v>84</v>
      </c>
      <c r="F82" s="18"/>
      <c r="G82" s="23">
        <f>G83</f>
        <v>170900</v>
      </c>
      <c r="H82" s="40"/>
    </row>
    <row r="83" spans="1:8" s="37" customFormat="1" ht="25.5">
      <c r="A83" s="17" t="s">
        <v>94</v>
      </c>
      <c r="B83" s="18" t="s">
        <v>200</v>
      </c>
      <c r="C83" s="18" t="s">
        <v>10</v>
      </c>
      <c r="D83" s="18" t="s">
        <v>20</v>
      </c>
      <c r="E83" s="18" t="s">
        <v>95</v>
      </c>
      <c r="F83" s="18"/>
      <c r="G83" s="23">
        <f>G84+G85</f>
        <v>170900</v>
      </c>
      <c r="H83" s="40"/>
    </row>
    <row r="84" spans="1:8" s="37" customFormat="1" ht="63.75">
      <c r="A84" s="17" t="s">
        <v>96</v>
      </c>
      <c r="B84" s="18" t="s">
        <v>200</v>
      </c>
      <c r="C84" s="18" t="s">
        <v>10</v>
      </c>
      <c r="D84" s="18" t="s">
        <v>20</v>
      </c>
      <c r="E84" s="18" t="s">
        <v>216</v>
      </c>
      <c r="F84" s="18" t="s">
        <v>18</v>
      </c>
      <c r="G84" s="23">
        <v>166800</v>
      </c>
      <c r="H84" s="40"/>
    </row>
    <row r="85" spans="1:8" s="37" customFormat="1" ht="25.5">
      <c r="A85" s="17" t="s">
        <v>48</v>
      </c>
      <c r="B85" s="18" t="s">
        <v>200</v>
      </c>
      <c r="C85" s="18" t="s">
        <v>10</v>
      </c>
      <c r="D85" s="18" t="s">
        <v>20</v>
      </c>
      <c r="E85" s="18" t="s">
        <v>217</v>
      </c>
      <c r="F85" s="18" t="s">
        <v>34</v>
      </c>
      <c r="G85" s="23">
        <v>4100</v>
      </c>
      <c r="H85" s="40"/>
    </row>
    <row r="86" spans="1:8" s="37" customFormat="1" ht="31.5">
      <c r="A86" s="50" t="s">
        <v>97</v>
      </c>
      <c r="B86" s="11" t="s">
        <v>200</v>
      </c>
      <c r="C86" s="11" t="s">
        <v>20</v>
      </c>
      <c r="D86" s="11"/>
      <c r="E86" s="11"/>
      <c r="F86" s="11"/>
      <c r="G86" s="51">
        <f>G87</f>
        <v>992950</v>
      </c>
      <c r="H86" s="38"/>
    </row>
    <row r="87" spans="1:8" s="39" customFormat="1" ht="25.5">
      <c r="A87" s="20" t="s">
        <v>98</v>
      </c>
      <c r="B87" s="15" t="s">
        <v>200</v>
      </c>
      <c r="C87" s="15" t="s">
        <v>20</v>
      </c>
      <c r="D87" s="15" t="s">
        <v>99</v>
      </c>
      <c r="E87" s="15"/>
      <c r="F87" s="15"/>
      <c r="G87" s="21">
        <f>G88+G96</f>
        <v>992950</v>
      </c>
      <c r="H87" s="38"/>
    </row>
    <row r="88" spans="1:8" s="39" customFormat="1" ht="38.25">
      <c r="A88" s="32" t="s">
        <v>218</v>
      </c>
      <c r="B88" s="18" t="s">
        <v>200</v>
      </c>
      <c r="C88" s="18" t="s">
        <v>20</v>
      </c>
      <c r="D88" s="18" t="s">
        <v>99</v>
      </c>
      <c r="E88" s="18" t="s">
        <v>107</v>
      </c>
      <c r="F88" s="18"/>
      <c r="G88" s="19">
        <f>G89</f>
        <v>176950</v>
      </c>
      <c r="H88" s="40"/>
    </row>
    <row r="89" spans="1:8" s="37" customFormat="1" ht="102">
      <c r="A89" s="41" t="s">
        <v>101</v>
      </c>
      <c r="B89" s="18" t="s">
        <v>200</v>
      </c>
      <c r="C89" s="18" t="s">
        <v>20</v>
      </c>
      <c r="D89" s="18" t="s">
        <v>99</v>
      </c>
      <c r="E89" s="18" t="s">
        <v>109</v>
      </c>
      <c r="F89" s="18"/>
      <c r="G89" s="23">
        <f>G92+G93</f>
        <v>176950</v>
      </c>
      <c r="H89" s="40"/>
    </row>
    <row r="90" spans="1:8" s="37" customFormat="1" ht="25.5" hidden="1">
      <c r="A90" s="41" t="s">
        <v>103</v>
      </c>
      <c r="B90" s="18" t="s">
        <v>200</v>
      </c>
      <c r="C90" s="18" t="s">
        <v>20</v>
      </c>
      <c r="D90" s="18" t="s">
        <v>99</v>
      </c>
      <c r="E90" s="18" t="s">
        <v>116</v>
      </c>
      <c r="F90" s="18"/>
      <c r="G90" s="23">
        <f>G91</f>
        <v>0</v>
      </c>
      <c r="H90" s="40"/>
    </row>
    <row r="91" spans="1:8" s="37" customFormat="1" ht="25.5" hidden="1">
      <c r="A91" s="41" t="s">
        <v>104</v>
      </c>
      <c r="B91" s="18" t="s">
        <v>200</v>
      </c>
      <c r="C91" s="18" t="s">
        <v>20</v>
      </c>
      <c r="D91" s="18" t="s">
        <v>99</v>
      </c>
      <c r="E91" s="18" t="s">
        <v>105</v>
      </c>
      <c r="F91" s="18"/>
      <c r="G91" s="23">
        <f>G92</f>
        <v>0</v>
      </c>
      <c r="H91" s="40"/>
    </row>
    <row r="92" spans="1:8" s="37" customFormat="1" ht="25.5" hidden="1">
      <c r="A92" s="17" t="s">
        <v>48</v>
      </c>
      <c r="B92" s="18" t="s">
        <v>200</v>
      </c>
      <c r="C92" s="18" t="s">
        <v>20</v>
      </c>
      <c r="D92" s="18" t="s">
        <v>99</v>
      </c>
      <c r="E92" s="18" t="s">
        <v>105</v>
      </c>
      <c r="F92" s="18" t="s">
        <v>34</v>
      </c>
      <c r="G92" s="23">
        <v>0</v>
      </c>
      <c r="H92" s="40"/>
    </row>
    <row r="93" spans="1:8" s="37" customFormat="1" ht="38.25">
      <c r="A93" s="41" t="s">
        <v>106</v>
      </c>
      <c r="B93" s="18" t="s">
        <v>200</v>
      </c>
      <c r="C93" s="18" t="s">
        <v>20</v>
      </c>
      <c r="D93" s="18" t="s">
        <v>99</v>
      </c>
      <c r="E93" s="18" t="s">
        <v>120</v>
      </c>
      <c r="F93" s="18"/>
      <c r="G93" s="23">
        <f>G94</f>
        <v>176950</v>
      </c>
      <c r="H93" s="40"/>
    </row>
    <row r="94" spans="1:8" s="37" customFormat="1" ht="25.5">
      <c r="A94" s="41" t="s">
        <v>104</v>
      </c>
      <c r="B94" s="18" t="s">
        <v>200</v>
      </c>
      <c r="C94" s="18" t="s">
        <v>20</v>
      </c>
      <c r="D94" s="18" t="s">
        <v>99</v>
      </c>
      <c r="E94" s="18" t="s">
        <v>221</v>
      </c>
      <c r="F94" s="18"/>
      <c r="G94" s="23">
        <f>G95</f>
        <v>176950</v>
      </c>
      <c r="H94" s="40"/>
    </row>
    <row r="95" spans="1:8" s="37" customFormat="1" ht="25.5">
      <c r="A95" s="41" t="s">
        <v>48</v>
      </c>
      <c r="B95" s="18" t="s">
        <v>200</v>
      </c>
      <c r="C95" s="18" t="s">
        <v>20</v>
      </c>
      <c r="D95" s="18" t="s">
        <v>99</v>
      </c>
      <c r="E95" s="18" t="s">
        <v>221</v>
      </c>
      <c r="F95" s="18" t="s">
        <v>34</v>
      </c>
      <c r="G95" s="23">
        <v>176950</v>
      </c>
      <c r="H95" s="40"/>
    </row>
    <row r="96" spans="1:8" s="37" customFormat="1" ht="51">
      <c r="A96" s="17" t="s">
        <v>219</v>
      </c>
      <c r="B96" s="18" t="s">
        <v>200</v>
      </c>
      <c r="C96" s="18" t="s">
        <v>20</v>
      </c>
      <c r="D96" s="18" t="s">
        <v>99</v>
      </c>
      <c r="E96" s="18" t="s">
        <v>185</v>
      </c>
      <c r="F96" s="18"/>
      <c r="G96" s="23">
        <f>G97</f>
        <v>816000</v>
      </c>
      <c r="H96" s="40"/>
    </row>
    <row r="97" spans="1:9" s="37" customFormat="1" ht="38.25">
      <c r="A97" s="17" t="s">
        <v>108</v>
      </c>
      <c r="B97" s="18" t="s">
        <v>200</v>
      </c>
      <c r="C97" s="18" t="s">
        <v>20</v>
      </c>
      <c r="D97" s="18" t="s">
        <v>99</v>
      </c>
      <c r="E97" s="18" t="s">
        <v>187</v>
      </c>
      <c r="F97" s="18"/>
      <c r="G97" s="23">
        <f>G98+G103+G106+G109</f>
        <v>816000</v>
      </c>
      <c r="H97" s="40"/>
    </row>
    <row r="98" spans="1:9" s="37" customFormat="1" ht="25.5">
      <c r="A98" s="17" t="s">
        <v>110</v>
      </c>
      <c r="B98" s="18" t="s">
        <v>200</v>
      </c>
      <c r="C98" s="18" t="s">
        <v>20</v>
      </c>
      <c r="D98" s="18" t="s">
        <v>99</v>
      </c>
      <c r="E98" s="18" t="s">
        <v>189</v>
      </c>
      <c r="F98" s="18"/>
      <c r="G98" s="23">
        <f>G99+G101</f>
        <v>480000</v>
      </c>
      <c r="H98" s="40"/>
    </row>
    <row r="99" spans="1:9" s="37" customFormat="1" ht="25.5">
      <c r="A99" s="41" t="s">
        <v>111</v>
      </c>
      <c r="B99" s="18" t="s">
        <v>200</v>
      </c>
      <c r="C99" s="18" t="s">
        <v>20</v>
      </c>
      <c r="D99" s="18" t="s">
        <v>99</v>
      </c>
      <c r="E99" s="18" t="s">
        <v>222</v>
      </c>
      <c r="F99" s="18"/>
      <c r="G99" s="23">
        <f>G100</f>
        <v>20000</v>
      </c>
      <c r="H99" s="40"/>
    </row>
    <row r="100" spans="1:9" s="37" customFormat="1" ht="25.5">
      <c r="A100" s="17" t="s">
        <v>48</v>
      </c>
      <c r="B100" s="18" t="s">
        <v>200</v>
      </c>
      <c r="C100" s="18" t="s">
        <v>20</v>
      </c>
      <c r="D100" s="18" t="s">
        <v>99</v>
      </c>
      <c r="E100" s="18" t="s">
        <v>222</v>
      </c>
      <c r="F100" s="18" t="s">
        <v>34</v>
      </c>
      <c r="G100" s="23">
        <v>20000</v>
      </c>
      <c r="H100" s="40"/>
    </row>
    <row r="101" spans="1:9" s="37" customFormat="1" ht="25.5">
      <c r="A101" s="41" t="s">
        <v>112</v>
      </c>
      <c r="B101" s="18" t="s">
        <v>200</v>
      </c>
      <c r="C101" s="18" t="s">
        <v>20</v>
      </c>
      <c r="D101" s="18" t="s">
        <v>99</v>
      </c>
      <c r="E101" s="18" t="s">
        <v>223</v>
      </c>
      <c r="F101" s="18"/>
      <c r="G101" s="23">
        <f>G102</f>
        <v>460000</v>
      </c>
      <c r="H101" s="40"/>
    </row>
    <row r="102" spans="1:9" s="37" customFormat="1" ht="12.75">
      <c r="A102" s="17" t="s">
        <v>113</v>
      </c>
      <c r="B102" s="18" t="s">
        <v>200</v>
      </c>
      <c r="C102" s="18" t="s">
        <v>20</v>
      </c>
      <c r="D102" s="18" t="s">
        <v>99</v>
      </c>
      <c r="E102" s="18" t="s">
        <v>223</v>
      </c>
      <c r="F102" s="18" t="s">
        <v>114</v>
      </c>
      <c r="G102" s="23">
        <v>460000</v>
      </c>
      <c r="H102" s="40"/>
      <c r="I102" s="42"/>
    </row>
    <row r="103" spans="1:9" s="37" customFormat="1" ht="25.5">
      <c r="A103" s="17" t="s">
        <v>115</v>
      </c>
      <c r="B103" s="18" t="s">
        <v>200</v>
      </c>
      <c r="C103" s="18" t="s">
        <v>20</v>
      </c>
      <c r="D103" s="18" t="s">
        <v>99</v>
      </c>
      <c r="E103" s="18" t="s">
        <v>116</v>
      </c>
      <c r="F103" s="18"/>
      <c r="G103" s="23">
        <f>G104</f>
        <v>0</v>
      </c>
      <c r="H103" s="40"/>
      <c r="I103" s="42"/>
    </row>
    <row r="104" spans="1:9" s="37" customFormat="1" ht="25.5">
      <c r="A104" s="41" t="s">
        <v>117</v>
      </c>
      <c r="B104" s="18" t="s">
        <v>200</v>
      </c>
      <c r="C104" s="18" t="s">
        <v>20</v>
      </c>
      <c r="D104" s="18" t="s">
        <v>99</v>
      </c>
      <c r="E104" s="18" t="s">
        <v>118</v>
      </c>
      <c r="F104" s="18"/>
      <c r="G104" s="23">
        <f>G105</f>
        <v>0</v>
      </c>
      <c r="H104" s="40"/>
    </row>
    <row r="105" spans="1:9" s="37" customFormat="1" ht="51">
      <c r="A105" s="17" t="s">
        <v>17</v>
      </c>
      <c r="B105" s="18" t="s">
        <v>200</v>
      </c>
      <c r="C105" s="18" t="s">
        <v>20</v>
      </c>
      <c r="D105" s="18" t="s">
        <v>99</v>
      </c>
      <c r="E105" s="18" t="s">
        <v>118</v>
      </c>
      <c r="F105" s="18" t="s">
        <v>18</v>
      </c>
      <c r="G105" s="23">
        <v>0</v>
      </c>
      <c r="H105" s="40"/>
    </row>
    <row r="106" spans="1:9" s="37" customFormat="1" ht="25.5">
      <c r="A106" s="17" t="s">
        <v>119</v>
      </c>
      <c r="B106" s="18" t="s">
        <v>200</v>
      </c>
      <c r="C106" s="18" t="s">
        <v>20</v>
      </c>
      <c r="D106" s="18" t="s">
        <v>99</v>
      </c>
      <c r="E106" s="18" t="s">
        <v>224</v>
      </c>
      <c r="F106" s="18"/>
      <c r="G106" s="23">
        <f>G107</f>
        <v>316000</v>
      </c>
      <c r="H106" s="40"/>
    </row>
    <row r="107" spans="1:9" s="37" customFormat="1" ht="25.5">
      <c r="A107" s="17" t="s">
        <v>121</v>
      </c>
      <c r="B107" s="18" t="s">
        <v>200</v>
      </c>
      <c r="C107" s="18" t="s">
        <v>20</v>
      </c>
      <c r="D107" s="18" t="s">
        <v>99</v>
      </c>
      <c r="E107" s="18" t="s">
        <v>225</v>
      </c>
      <c r="F107" s="18"/>
      <c r="G107" s="23">
        <f>G108</f>
        <v>316000</v>
      </c>
      <c r="H107" s="40"/>
    </row>
    <row r="108" spans="1:9" s="37" customFormat="1" ht="25.5">
      <c r="A108" s="17" t="s">
        <v>48</v>
      </c>
      <c r="B108" s="18" t="s">
        <v>200</v>
      </c>
      <c r="C108" s="18" t="s">
        <v>20</v>
      </c>
      <c r="D108" s="18" t="s">
        <v>99</v>
      </c>
      <c r="E108" s="18" t="s">
        <v>225</v>
      </c>
      <c r="F108" s="18" t="s">
        <v>34</v>
      </c>
      <c r="G108" s="23">
        <v>316000</v>
      </c>
      <c r="H108" s="40"/>
    </row>
    <row r="109" spans="1:9" s="37" customFormat="1" ht="38.25">
      <c r="A109" s="17" t="s">
        <v>220</v>
      </c>
      <c r="B109" s="18" t="s">
        <v>200</v>
      </c>
      <c r="C109" s="18" t="s">
        <v>20</v>
      </c>
      <c r="D109" s="18" t="s">
        <v>99</v>
      </c>
      <c r="E109" s="18" t="s">
        <v>226</v>
      </c>
      <c r="F109" s="18"/>
      <c r="G109" s="23">
        <f>G110</f>
        <v>20000</v>
      </c>
      <c r="H109" s="43"/>
    </row>
    <row r="110" spans="1:9" s="37" customFormat="1" ht="25.5">
      <c r="A110" s="17" t="s">
        <v>111</v>
      </c>
      <c r="B110" s="18" t="s">
        <v>200</v>
      </c>
      <c r="C110" s="18" t="s">
        <v>20</v>
      </c>
      <c r="D110" s="18" t="s">
        <v>99</v>
      </c>
      <c r="E110" s="18" t="s">
        <v>227</v>
      </c>
      <c r="F110" s="18"/>
      <c r="G110" s="23">
        <f>G111</f>
        <v>20000</v>
      </c>
      <c r="H110" s="43"/>
    </row>
    <row r="111" spans="1:9" s="37" customFormat="1" ht="25.5">
      <c r="A111" s="17" t="s">
        <v>48</v>
      </c>
      <c r="B111" s="18" t="s">
        <v>200</v>
      </c>
      <c r="C111" s="18" t="s">
        <v>20</v>
      </c>
      <c r="D111" s="18" t="s">
        <v>99</v>
      </c>
      <c r="E111" s="18" t="s">
        <v>227</v>
      </c>
      <c r="F111" s="18" t="s">
        <v>34</v>
      </c>
      <c r="G111" s="23">
        <v>20000</v>
      </c>
      <c r="H111" s="43"/>
    </row>
    <row r="112" spans="1:9" s="37" customFormat="1" ht="47.25">
      <c r="A112" s="50" t="s">
        <v>228</v>
      </c>
      <c r="B112" s="11" t="s">
        <v>229</v>
      </c>
      <c r="C112" s="35"/>
      <c r="D112" s="18"/>
      <c r="E112" s="18"/>
      <c r="F112" s="15"/>
      <c r="G112" s="51">
        <f>G113+G125+G154</f>
        <v>23037478</v>
      </c>
      <c r="H112" s="43"/>
    </row>
    <row r="113" spans="1:8" s="37" customFormat="1" ht="15" customHeight="1">
      <c r="A113" s="20" t="s">
        <v>7</v>
      </c>
      <c r="B113" s="15" t="s">
        <v>229</v>
      </c>
      <c r="C113" s="26" t="s">
        <v>8</v>
      </c>
      <c r="D113" s="18"/>
      <c r="E113" s="18"/>
      <c r="F113" s="15"/>
      <c r="G113" s="21">
        <f>G118+G121+G124</f>
        <v>1860000</v>
      </c>
      <c r="H113" s="43"/>
    </row>
    <row r="114" spans="1:8" s="37" customFormat="1" ht="63.75">
      <c r="A114" s="17" t="s">
        <v>230</v>
      </c>
      <c r="B114" s="18" t="s">
        <v>229</v>
      </c>
      <c r="C114" s="18" t="s">
        <v>8</v>
      </c>
      <c r="D114" s="18" t="s">
        <v>51</v>
      </c>
      <c r="E114" s="35" t="s">
        <v>58</v>
      </c>
      <c r="F114" s="18"/>
      <c r="G114" s="23">
        <f>G115</f>
        <v>1860000</v>
      </c>
      <c r="H114" s="43"/>
    </row>
    <row r="115" spans="1:8" s="37" customFormat="1" ht="25.5">
      <c r="A115" s="17" t="s">
        <v>231</v>
      </c>
      <c r="B115" s="18" t="s">
        <v>229</v>
      </c>
      <c r="C115" s="18" t="s">
        <v>8</v>
      </c>
      <c r="D115" s="18" t="s">
        <v>51</v>
      </c>
      <c r="E115" s="35" t="s">
        <v>59</v>
      </c>
      <c r="F115" s="18"/>
      <c r="G115" s="23">
        <f>G116+G119+G122</f>
        <v>1860000</v>
      </c>
      <c r="H115" s="43"/>
    </row>
    <row r="116" spans="1:8" s="37" customFormat="1" ht="12.75">
      <c r="A116" s="17" t="s">
        <v>60</v>
      </c>
      <c r="B116" s="18" t="s">
        <v>229</v>
      </c>
      <c r="C116" s="18" t="s">
        <v>8</v>
      </c>
      <c r="D116" s="18" t="s">
        <v>51</v>
      </c>
      <c r="E116" s="35" t="s">
        <v>61</v>
      </c>
      <c r="F116" s="18"/>
      <c r="G116" s="23">
        <f>G117</f>
        <v>1450000</v>
      </c>
      <c r="H116" s="43"/>
    </row>
    <row r="117" spans="1:8" s="37" customFormat="1" ht="25.5">
      <c r="A117" s="17" t="s">
        <v>232</v>
      </c>
      <c r="B117" s="18" t="s">
        <v>229</v>
      </c>
      <c r="C117" s="18" t="s">
        <v>8</v>
      </c>
      <c r="D117" s="18" t="s">
        <v>51</v>
      </c>
      <c r="E117" s="35" t="s">
        <v>233</v>
      </c>
      <c r="F117" s="18"/>
      <c r="G117" s="23">
        <f>G118</f>
        <v>1450000</v>
      </c>
      <c r="H117" s="43"/>
    </row>
    <row r="118" spans="1:8" s="37" customFormat="1" ht="25.5">
      <c r="A118" s="17" t="s">
        <v>48</v>
      </c>
      <c r="B118" s="18" t="s">
        <v>229</v>
      </c>
      <c r="C118" s="18" t="s">
        <v>8</v>
      </c>
      <c r="D118" s="18" t="s">
        <v>51</v>
      </c>
      <c r="E118" s="35" t="s">
        <v>233</v>
      </c>
      <c r="F118" s="18" t="s">
        <v>34</v>
      </c>
      <c r="G118" s="23">
        <f>600000+250000+600000</f>
        <v>1450000</v>
      </c>
      <c r="H118" s="43"/>
    </row>
    <row r="119" spans="1:8" s="37" customFormat="1" ht="38.25">
      <c r="A119" s="17" t="s">
        <v>62</v>
      </c>
      <c r="B119" s="18" t="s">
        <v>229</v>
      </c>
      <c r="C119" s="18" t="s">
        <v>8</v>
      </c>
      <c r="D119" s="18" t="s">
        <v>51</v>
      </c>
      <c r="E119" s="35" t="s">
        <v>63</v>
      </c>
      <c r="F119" s="18"/>
      <c r="G119" s="23">
        <f>G120</f>
        <v>310000</v>
      </c>
      <c r="H119" s="43"/>
    </row>
    <row r="120" spans="1:8" s="39" customFormat="1" ht="25.5">
      <c r="A120" s="17" t="s">
        <v>64</v>
      </c>
      <c r="B120" s="18" t="s">
        <v>229</v>
      </c>
      <c r="C120" s="18" t="s">
        <v>8</v>
      </c>
      <c r="D120" s="18" t="s">
        <v>51</v>
      </c>
      <c r="E120" s="35" t="s">
        <v>65</v>
      </c>
      <c r="F120" s="18"/>
      <c r="G120" s="23">
        <f>G121</f>
        <v>310000</v>
      </c>
      <c r="H120" s="43"/>
    </row>
    <row r="121" spans="1:8" s="39" customFormat="1" ht="25.5">
      <c r="A121" s="17" t="s">
        <v>48</v>
      </c>
      <c r="B121" s="18" t="s">
        <v>229</v>
      </c>
      <c r="C121" s="18" t="s">
        <v>8</v>
      </c>
      <c r="D121" s="18" t="s">
        <v>51</v>
      </c>
      <c r="E121" s="35" t="s">
        <v>65</v>
      </c>
      <c r="F121" s="18" t="s">
        <v>34</v>
      </c>
      <c r="G121" s="23">
        <f>100000+150000+60000</f>
        <v>310000</v>
      </c>
      <c r="H121" s="43"/>
    </row>
    <row r="122" spans="1:8" s="39" customFormat="1" ht="25.5">
      <c r="A122" s="17" t="s">
        <v>66</v>
      </c>
      <c r="B122" s="18" t="s">
        <v>229</v>
      </c>
      <c r="C122" s="18" t="s">
        <v>8</v>
      </c>
      <c r="D122" s="18" t="s">
        <v>51</v>
      </c>
      <c r="E122" s="35" t="s">
        <v>67</v>
      </c>
      <c r="F122" s="18"/>
      <c r="G122" s="23">
        <f>G123</f>
        <v>100000</v>
      </c>
      <c r="H122" s="43"/>
    </row>
    <row r="123" spans="1:8" s="39" customFormat="1" ht="25.5">
      <c r="A123" s="17" t="s">
        <v>64</v>
      </c>
      <c r="B123" s="18" t="s">
        <v>229</v>
      </c>
      <c r="C123" s="18" t="s">
        <v>8</v>
      </c>
      <c r="D123" s="18" t="s">
        <v>51</v>
      </c>
      <c r="E123" s="35" t="s">
        <v>68</v>
      </c>
      <c r="F123" s="18"/>
      <c r="G123" s="23">
        <f>G124</f>
        <v>100000</v>
      </c>
      <c r="H123" s="43"/>
    </row>
    <row r="124" spans="1:8" s="39" customFormat="1" ht="25.5">
      <c r="A124" s="17" t="s">
        <v>48</v>
      </c>
      <c r="B124" s="18" t="s">
        <v>229</v>
      </c>
      <c r="C124" s="18" t="s">
        <v>8</v>
      </c>
      <c r="D124" s="18" t="s">
        <v>51</v>
      </c>
      <c r="E124" s="35" t="s">
        <v>68</v>
      </c>
      <c r="F124" s="18" t="s">
        <v>34</v>
      </c>
      <c r="G124" s="23">
        <v>100000</v>
      </c>
      <c r="H124" s="43"/>
    </row>
    <row r="125" spans="1:8" s="39" customFormat="1">
      <c r="A125" s="50" t="s">
        <v>122</v>
      </c>
      <c r="B125" s="11" t="s">
        <v>229</v>
      </c>
      <c r="C125" s="11" t="s">
        <v>27</v>
      </c>
      <c r="D125" s="11"/>
      <c r="E125" s="11"/>
      <c r="F125" s="11"/>
      <c r="G125" s="51">
        <f>G126+G136+G145</f>
        <v>9449985</v>
      </c>
      <c r="H125" s="43"/>
    </row>
    <row r="126" spans="1:8" s="39" customFormat="1" ht="12.75">
      <c r="A126" s="20" t="s">
        <v>123</v>
      </c>
      <c r="B126" s="18" t="s">
        <v>229</v>
      </c>
      <c r="C126" s="15" t="s">
        <v>27</v>
      </c>
      <c r="D126" s="15" t="s">
        <v>124</v>
      </c>
      <c r="E126" s="15"/>
      <c r="F126" s="15"/>
      <c r="G126" s="21">
        <f>G127+G134</f>
        <v>662485</v>
      </c>
      <c r="H126" s="43"/>
    </row>
    <row r="127" spans="1:8" s="39" customFormat="1" ht="38.25">
      <c r="A127" s="17" t="s">
        <v>234</v>
      </c>
      <c r="B127" s="18" t="s">
        <v>229</v>
      </c>
      <c r="C127" s="18" t="s">
        <v>27</v>
      </c>
      <c r="D127" s="18" t="s">
        <v>124</v>
      </c>
      <c r="E127" s="18" t="s">
        <v>69</v>
      </c>
      <c r="F127" s="15"/>
      <c r="G127" s="23">
        <f>G128</f>
        <v>644865</v>
      </c>
      <c r="H127" s="43"/>
    </row>
    <row r="128" spans="1:8" s="39" customFormat="1" ht="51">
      <c r="A128" s="17" t="s">
        <v>126</v>
      </c>
      <c r="B128" s="18" t="s">
        <v>229</v>
      </c>
      <c r="C128" s="18" t="s">
        <v>27</v>
      </c>
      <c r="D128" s="18" t="s">
        <v>124</v>
      </c>
      <c r="E128" s="18" t="s">
        <v>70</v>
      </c>
      <c r="F128" s="15"/>
      <c r="G128" s="23">
        <f>G130+G132</f>
        <v>644865</v>
      </c>
      <c r="H128" s="43"/>
    </row>
    <row r="129" spans="1:11" s="39" customFormat="1" ht="38.25">
      <c r="A129" s="17" t="s">
        <v>127</v>
      </c>
      <c r="B129" s="18" t="s">
        <v>229</v>
      </c>
      <c r="C129" s="18" t="s">
        <v>27</v>
      </c>
      <c r="D129" s="18" t="s">
        <v>124</v>
      </c>
      <c r="E129" s="18" t="s">
        <v>235</v>
      </c>
      <c r="F129" s="15"/>
      <c r="G129" s="23">
        <f>G130+G132</f>
        <v>644865</v>
      </c>
      <c r="H129" s="43"/>
    </row>
    <row r="130" spans="1:11" s="39" customFormat="1" ht="25.5">
      <c r="A130" s="32" t="s">
        <v>129</v>
      </c>
      <c r="B130" s="18" t="s">
        <v>229</v>
      </c>
      <c r="C130" s="18" t="s">
        <v>27</v>
      </c>
      <c r="D130" s="18" t="s">
        <v>124</v>
      </c>
      <c r="E130" s="18" t="s">
        <v>236</v>
      </c>
      <c r="F130" s="15"/>
      <c r="G130" s="23">
        <f>G131</f>
        <v>170000</v>
      </c>
      <c r="H130" s="43"/>
    </row>
    <row r="131" spans="1:11" s="39" customFormat="1" ht="25.5">
      <c r="A131" s="32" t="s">
        <v>48</v>
      </c>
      <c r="B131" s="18" t="s">
        <v>229</v>
      </c>
      <c r="C131" s="18" t="s">
        <v>27</v>
      </c>
      <c r="D131" s="18" t="s">
        <v>124</v>
      </c>
      <c r="E131" s="18" t="s">
        <v>236</v>
      </c>
      <c r="F131" s="18" t="s">
        <v>34</v>
      </c>
      <c r="G131" s="23">
        <v>170000</v>
      </c>
      <c r="H131" s="43"/>
    </row>
    <row r="132" spans="1:11" s="39" customFormat="1" ht="25.5">
      <c r="A132" s="32" t="s">
        <v>130</v>
      </c>
      <c r="B132" s="18" t="s">
        <v>229</v>
      </c>
      <c r="C132" s="18" t="s">
        <v>27</v>
      </c>
      <c r="D132" s="18" t="s">
        <v>124</v>
      </c>
      <c r="E132" s="18" t="s">
        <v>237</v>
      </c>
      <c r="F132" s="15"/>
      <c r="G132" s="23">
        <f>G133</f>
        <v>474865</v>
      </c>
      <c r="H132" s="43"/>
    </row>
    <row r="133" spans="1:11" s="39" customFormat="1" ht="25.5">
      <c r="A133" s="32" t="s">
        <v>48</v>
      </c>
      <c r="B133" s="18" t="s">
        <v>229</v>
      </c>
      <c r="C133" s="18" t="s">
        <v>27</v>
      </c>
      <c r="D133" s="18" t="s">
        <v>124</v>
      </c>
      <c r="E133" s="18" t="s">
        <v>237</v>
      </c>
      <c r="F133" s="18" t="s">
        <v>34</v>
      </c>
      <c r="G133" s="23">
        <v>474865</v>
      </c>
      <c r="H133" s="43"/>
    </row>
    <row r="134" spans="1:11" s="39" customFormat="1" ht="25.5">
      <c r="A134" s="32" t="s">
        <v>131</v>
      </c>
      <c r="B134" s="18" t="s">
        <v>229</v>
      </c>
      <c r="C134" s="18" t="s">
        <v>27</v>
      </c>
      <c r="D134" s="18" t="s">
        <v>124</v>
      </c>
      <c r="E134" s="18" t="s">
        <v>132</v>
      </c>
      <c r="F134" s="15"/>
      <c r="G134" s="23">
        <f>G135</f>
        <v>17620</v>
      </c>
      <c r="H134" s="43"/>
    </row>
    <row r="135" spans="1:11" s="39" customFormat="1" ht="51">
      <c r="A135" s="32" t="s">
        <v>17</v>
      </c>
      <c r="B135" s="18" t="s">
        <v>229</v>
      </c>
      <c r="C135" s="18" t="s">
        <v>27</v>
      </c>
      <c r="D135" s="18" t="s">
        <v>124</v>
      </c>
      <c r="E135" s="18" t="s">
        <v>132</v>
      </c>
      <c r="F135" s="18" t="s">
        <v>18</v>
      </c>
      <c r="G135" s="23">
        <v>17620</v>
      </c>
      <c r="H135" s="43"/>
    </row>
    <row r="136" spans="1:11" s="39" customFormat="1" ht="12.75">
      <c r="A136" s="20" t="s">
        <v>133</v>
      </c>
      <c r="B136" s="15" t="s">
        <v>229</v>
      </c>
      <c r="C136" s="15" t="s">
        <v>27</v>
      </c>
      <c r="D136" s="15" t="s">
        <v>99</v>
      </c>
      <c r="E136" s="15"/>
      <c r="F136" s="15"/>
      <c r="G136" s="21">
        <f>G140+G143+G144</f>
        <v>7107500</v>
      </c>
      <c r="H136" s="43"/>
    </row>
    <row r="137" spans="1:11" s="39" customFormat="1" ht="38.25">
      <c r="A137" s="17" t="s">
        <v>238</v>
      </c>
      <c r="B137" s="18" t="s">
        <v>229</v>
      </c>
      <c r="C137" s="18" t="s">
        <v>27</v>
      </c>
      <c r="D137" s="18" t="s">
        <v>99</v>
      </c>
      <c r="E137" s="35" t="s">
        <v>125</v>
      </c>
      <c r="F137" s="35"/>
      <c r="G137" s="23">
        <f>G140+G142</f>
        <v>7107500</v>
      </c>
      <c r="H137" s="43"/>
    </row>
    <row r="138" spans="1:11" s="39" customFormat="1" ht="51">
      <c r="A138" s="17" t="s">
        <v>135</v>
      </c>
      <c r="B138" s="18" t="s">
        <v>229</v>
      </c>
      <c r="C138" s="18" t="s">
        <v>27</v>
      </c>
      <c r="D138" s="18" t="s">
        <v>99</v>
      </c>
      <c r="E138" s="35" t="s">
        <v>154</v>
      </c>
      <c r="F138" s="35"/>
      <c r="G138" s="23">
        <f>G139</f>
        <v>2257500</v>
      </c>
      <c r="H138" s="43"/>
    </row>
    <row r="139" spans="1:11" s="39" customFormat="1" ht="27.75" customHeight="1">
      <c r="A139" s="17" t="s">
        <v>137</v>
      </c>
      <c r="B139" s="18" t="s">
        <v>229</v>
      </c>
      <c r="C139" s="18" t="s">
        <v>27</v>
      </c>
      <c r="D139" s="18" t="s">
        <v>99</v>
      </c>
      <c r="E139" s="35" t="s">
        <v>240</v>
      </c>
      <c r="F139" s="35"/>
      <c r="G139" s="23">
        <f>G140</f>
        <v>2257500</v>
      </c>
      <c r="H139" s="45"/>
    </row>
    <row r="140" spans="1:11" s="48" customFormat="1" ht="25.5">
      <c r="A140" s="32" t="s">
        <v>48</v>
      </c>
      <c r="B140" s="18" t="s">
        <v>229</v>
      </c>
      <c r="C140" s="18" t="s">
        <v>27</v>
      </c>
      <c r="D140" s="18" t="s">
        <v>99</v>
      </c>
      <c r="E140" s="35" t="s">
        <v>240</v>
      </c>
      <c r="F140" s="35" t="s">
        <v>34</v>
      </c>
      <c r="G140" s="23">
        <v>2257500</v>
      </c>
      <c r="H140" s="45"/>
      <c r="I140" s="47"/>
      <c r="J140" s="47"/>
      <c r="K140" s="47"/>
    </row>
    <row r="141" spans="1:11" s="48" customFormat="1" ht="25.5">
      <c r="A141" s="32" t="s">
        <v>138</v>
      </c>
      <c r="B141" s="18" t="s">
        <v>229</v>
      </c>
      <c r="C141" s="18" t="s">
        <v>27</v>
      </c>
      <c r="D141" s="18" t="s">
        <v>99</v>
      </c>
      <c r="E141" s="35" t="s">
        <v>128</v>
      </c>
      <c r="F141" s="35"/>
      <c r="G141" s="23">
        <f>G142</f>
        <v>4850000</v>
      </c>
      <c r="H141" s="45"/>
      <c r="I141" s="47"/>
      <c r="J141" s="47"/>
      <c r="K141" s="47"/>
    </row>
    <row r="142" spans="1:11" s="39" customFormat="1" ht="25.5">
      <c r="A142" s="32" t="s">
        <v>137</v>
      </c>
      <c r="B142" s="18" t="s">
        <v>229</v>
      </c>
      <c r="C142" s="18" t="s">
        <v>27</v>
      </c>
      <c r="D142" s="18" t="s">
        <v>99</v>
      </c>
      <c r="E142" s="35" t="s">
        <v>241</v>
      </c>
      <c r="F142" s="35"/>
      <c r="G142" s="23">
        <f>G143+G144</f>
        <v>4850000</v>
      </c>
      <c r="H142" s="49"/>
    </row>
    <row r="143" spans="1:11" s="39" customFormat="1" ht="12.75">
      <c r="A143" s="44" t="s">
        <v>139</v>
      </c>
      <c r="B143" s="18" t="s">
        <v>229</v>
      </c>
      <c r="C143" s="18" t="s">
        <v>27</v>
      </c>
      <c r="D143" s="18" t="s">
        <v>99</v>
      </c>
      <c r="E143" s="35" t="s">
        <v>241</v>
      </c>
      <c r="F143" s="35" t="s">
        <v>49</v>
      </c>
      <c r="G143" s="23">
        <v>1700000</v>
      </c>
      <c r="H143" s="49"/>
    </row>
    <row r="144" spans="1:11" s="39" customFormat="1" ht="25.5">
      <c r="A144" s="44" t="s">
        <v>239</v>
      </c>
      <c r="B144" s="18" t="s">
        <v>229</v>
      </c>
      <c r="C144" s="18" t="s">
        <v>27</v>
      </c>
      <c r="D144" s="18" t="s">
        <v>99</v>
      </c>
      <c r="E144" s="35" t="s">
        <v>242</v>
      </c>
      <c r="F144" s="35" t="s">
        <v>243</v>
      </c>
      <c r="G144" s="23">
        <v>3150000</v>
      </c>
      <c r="H144" s="42"/>
    </row>
    <row r="145" spans="1:10" s="39" customFormat="1" ht="12.75">
      <c r="A145" s="20" t="s">
        <v>143</v>
      </c>
      <c r="B145" s="15" t="s">
        <v>229</v>
      </c>
      <c r="C145" s="15" t="s">
        <v>27</v>
      </c>
      <c r="D145" s="15" t="s">
        <v>144</v>
      </c>
      <c r="E145" s="15"/>
      <c r="F145" s="15"/>
      <c r="G145" s="21">
        <f>G147</f>
        <v>1680000</v>
      </c>
      <c r="H145" s="42"/>
    </row>
    <row r="146" spans="1:10" s="37" customFormat="1" ht="51">
      <c r="A146" s="17" t="s">
        <v>244</v>
      </c>
      <c r="B146" s="18" t="s">
        <v>229</v>
      </c>
      <c r="C146" s="18" t="s">
        <v>27</v>
      </c>
      <c r="D146" s="18" t="s">
        <v>144</v>
      </c>
      <c r="E146" s="18" t="s">
        <v>40</v>
      </c>
      <c r="F146" s="18"/>
      <c r="G146" s="23">
        <f>G147</f>
        <v>1680000</v>
      </c>
      <c r="H146" s="42"/>
    </row>
    <row r="147" spans="1:10" s="37" customFormat="1" ht="25.5">
      <c r="A147" s="17" t="s">
        <v>245</v>
      </c>
      <c r="B147" s="18" t="s">
        <v>229</v>
      </c>
      <c r="C147" s="18" t="s">
        <v>27</v>
      </c>
      <c r="D147" s="18" t="s">
        <v>144</v>
      </c>
      <c r="E147" s="18" t="s">
        <v>42</v>
      </c>
      <c r="F147" s="35"/>
      <c r="G147" s="23">
        <f>G148+G151</f>
        <v>1680000</v>
      </c>
      <c r="H147" s="42"/>
    </row>
    <row r="148" spans="1:10" s="37" customFormat="1" ht="25.5">
      <c r="A148" s="34" t="s">
        <v>246</v>
      </c>
      <c r="B148" s="18" t="s">
        <v>229</v>
      </c>
      <c r="C148" s="35" t="s">
        <v>27</v>
      </c>
      <c r="D148" s="35" t="s">
        <v>144</v>
      </c>
      <c r="E148" s="35" t="s">
        <v>45</v>
      </c>
      <c r="F148" s="35"/>
      <c r="G148" s="19">
        <f>G149</f>
        <v>500000</v>
      </c>
      <c r="H148" s="42"/>
    </row>
    <row r="149" spans="1:10" s="37" customFormat="1" ht="25.5">
      <c r="A149" s="46" t="s">
        <v>247</v>
      </c>
      <c r="B149" s="18" t="s">
        <v>229</v>
      </c>
      <c r="C149" s="35" t="s">
        <v>27</v>
      </c>
      <c r="D149" s="35" t="s">
        <v>144</v>
      </c>
      <c r="E149" s="35" t="s">
        <v>257</v>
      </c>
      <c r="F149" s="35"/>
      <c r="G149" s="19">
        <f>G150</f>
        <v>500000</v>
      </c>
      <c r="H149" s="42"/>
    </row>
    <row r="150" spans="1:10" s="37" customFormat="1" ht="25.5">
      <c r="A150" s="32" t="s">
        <v>48</v>
      </c>
      <c r="B150" s="18" t="s">
        <v>229</v>
      </c>
      <c r="C150" s="35" t="s">
        <v>27</v>
      </c>
      <c r="D150" s="35" t="s">
        <v>144</v>
      </c>
      <c r="E150" s="35" t="s">
        <v>257</v>
      </c>
      <c r="F150" s="35" t="s">
        <v>34</v>
      </c>
      <c r="G150" s="19">
        <v>500000</v>
      </c>
      <c r="H150" s="42"/>
    </row>
    <row r="151" spans="1:10" ht="26.25">
      <c r="A151" s="32" t="s">
        <v>248</v>
      </c>
      <c r="B151" s="18" t="s">
        <v>229</v>
      </c>
      <c r="C151" s="35" t="s">
        <v>27</v>
      </c>
      <c r="D151" s="35" t="s">
        <v>144</v>
      </c>
      <c r="E151" s="35" t="s">
        <v>258</v>
      </c>
      <c r="F151" s="35"/>
      <c r="G151" s="19">
        <f>G152</f>
        <v>1180000</v>
      </c>
      <c r="H151" s="52"/>
    </row>
    <row r="152" spans="1:10" ht="26.25">
      <c r="A152" s="32" t="s">
        <v>249</v>
      </c>
      <c r="B152" s="18" t="s">
        <v>229</v>
      </c>
      <c r="C152" s="35" t="s">
        <v>27</v>
      </c>
      <c r="D152" s="35" t="s">
        <v>144</v>
      </c>
      <c r="E152" s="35" t="s">
        <v>259</v>
      </c>
      <c r="F152" s="35"/>
      <c r="G152" s="19">
        <f>G153</f>
        <v>1180000</v>
      </c>
      <c r="H152" s="52"/>
      <c r="I152" s="24"/>
    </row>
    <row r="153" spans="1:10" ht="26.25">
      <c r="A153" s="32" t="s">
        <v>48</v>
      </c>
      <c r="B153" s="18" t="s">
        <v>229</v>
      </c>
      <c r="C153" s="35" t="s">
        <v>27</v>
      </c>
      <c r="D153" s="35" t="s">
        <v>144</v>
      </c>
      <c r="E153" s="35" t="s">
        <v>259</v>
      </c>
      <c r="F153" s="35" t="s">
        <v>34</v>
      </c>
      <c r="G153" s="19">
        <v>1180000</v>
      </c>
      <c r="H153" s="52"/>
    </row>
    <row r="154" spans="1:10">
      <c r="A154" s="50" t="s">
        <v>145</v>
      </c>
      <c r="B154" s="11" t="s">
        <v>229</v>
      </c>
      <c r="C154" s="11" t="s">
        <v>124</v>
      </c>
      <c r="D154" s="11"/>
      <c r="E154" s="11"/>
      <c r="F154" s="11"/>
      <c r="G154" s="51">
        <f>G155+G163+G176</f>
        <v>11727493</v>
      </c>
      <c r="H154" s="52"/>
    </row>
    <row r="155" spans="1:10">
      <c r="A155" s="20" t="s">
        <v>146</v>
      </c>
      <c r="B155" s="15" t="s">
        <v>229</v>
      </c>
      <c r="C155" s="15" t="s">
        <v>124</v>
      </c>
      <c r="D155" s="15" t="s">
        <v>8</v>
      </c>
      <c r="E155" s="15"/>
      <c r="F155" s="15"/>
      <c r="G155" s="21">
        <f>G158</f>
        <v>4700216</v>
      </c>
      <c r="H155" s="52"/>
      <c r="J155" s="24"/>
    </row>
    <row r="156" spans="1:10" s="37" customFormat="1" ht="38.25">
      <c r="A156" s="32" t="s">
        <v>250</v>
      </c>
      <c r="B156" s="18" t="s">
        <v>229</v>
      </c>
      <c r="C156" s="18" t="s">
        <v>124</v>
      </c>
      <c r="D156" s="18" t="s">
        <v>8</v>
      </c>
      <c r="E156" s="18" t="s">
        <v>134</v>
      </c>
      <c r="F156" s="18"/>
      <c r="G156" s="19">
        <f>G158</f>
        <v>4700216</v>
      </c>
      <c r="H156" s="53"/>
    </row>
    <row r="157" spans="1:10" s="37" customFormat="1" ht="25.5">
      <c r="A157" s="32" t="s">
        <v>41</v>
      </c>
      <c r="B157" s="18" t="s">
        <v>229</v>
      </c>
      <c r="C157" s="18" t="s">
        <v>124</v>
      </c>
      <c r="D157" s="18" t="s">
        <v>8</v>
      </c>
      <c r="E157" s="18" t="s">
        <v>260</v>
      </c>
      <c r="F157" s="18"/>
      <c r="G157" s="19">
        <f>G158</f>
        <v>4700216</v>
      </c>
      <c r="H157" s="53"/>
    </row>
    <row r="158" spans="1:10" s="37" customFormat="1" ht="63.75">
      <c r="A158" s="44" t="s">
        <v>44</v>
      </c>
      <c r="B158" s="18" t="s">
        <v>229</v>
      </c>
      <c r="C158" s="18" t="s">
        <v>124</v>
      </c>
      <c r="D158" s="18" t="s">
        <v>8</v>
      </c>
      <c r="E158" s="18" t="s">
        <v>136</v>
      </c>
      <c r="F158" s="18"/>
      <c r="G158" s="23">
        <f>G162+G160</f>
        <v>4700216</v>
      </c>
      <c r="H158" s="53"/>
    </row>
    <row r="159" spans="1:10" s="37" customFormat="1" ht="76.5">
      <c r="A159" s="44" t="s">
        <v>251</v>
      </c>
      <c r="B159" s="18" t="s">
        <v>229</v>
      </c>
      <c r="C159" s="18" t="s">
        <v>124</v>
      </c>
      <c r="D159" s="18" t="s">
        <v>8</v>
      </c>
      <c r="E159" s="18" t="s">
        <v>261</v>
      </c>
      <c r="F159" s="18"/>
      <c r="G159" s="23">
        <f>G160</f>
        <v>1000000</v>
      </c>
      <c r="H159" s="53"/>
    </row>
    <row r="160" spans="1:10" s="37" customFormat="1" ht="25.5">
      <c r="A160" s="32" t="s">
        <v>48</v>
      </c>
      <c r="B160" s="18" t="s">
        <v>229</v>
      </c>
      <c r="C160" s="18" t="s">
        <v>124</v>
      </c>
      <c r="D160" s="18" t="s">
        <v>8</v>
      </c>
      <c r="E160" s="18" t="s">
        <v>261</v>
      </c>
      <c r="F160" s="18" t="s">
        <v>34</v>
      </c>
      <c r="G160" s="23">
        <f>1600000-600000</f>
        <v>1000000</v>
      </c>
      <c r="H160" s="53"/>
    </row>
    <row r="161" spans="1:9" s="37" customFormat="1" ht="51">
      <c r="A161" s="44" t="s">
        <v>252</v>
      </c>
      <c r="B161" s="18" t="s">
        <v>229</v>
      </c>
      <c r="C161" s="18" t="s">
        <v>124</v>
      </c>
      <c r="D161" s="18" t="s">
        <v>8</v>
      </c>
      <c r="E161" s="18" t="s">
        <v>262</v>
      </c>
      <c r="F161" s="18"/>
      <c r="G161" s="23">
        <f>G162</f>
        <v>3700216</v>
      </c>
      <c r="H161" s="53"/>
    </row>
    <row r="162" spans="1:9" s="37" customFormat="1" ht="25.5">
      <c r="A162" s="32" t="s">
        <v>48</v>
      </c>
      <c r="B162" s="18" t="s">
        <v>229</v>
      </c>
      <c r="C162" s="18" t="s">
        <v>124</v>
      </c>
      <c r="D162" s="18" t="s">
        <v>8</v>
      </c>
      <c r="E162" s="18" t="s">
        <v>262</v>
      </c>
      <c r="F162" s="35" t="s">
        <v>34</v>
      </c>
      <c r="G162" s="23">
        <f>3250216+450000</f>
        <v>3700216</v>
      </c>
      <c r="H162" s="53"/>
    </row>
    <row r="163" spans="1:9" s="37" customFormat="1">
      <c r="A163" s="50" t="s">
        <v>148</v>
      </c>
      <c r="B163" s="11" t="s">
        <v>229</v>
      </c>
      <c r="C163" s="11" t="s">
        <v>124</v>
      </c>
      <c r="D163" s="11" t="s">
        <v>10</v>
      </c>
      <c r="E163" s="11"/>
      <c r="F163" s="11"/>
      <c r="G163" s="51">
        <f>G167+G171+G173+G174+G169</f>
        <v>3707277</v>
      </c>
      <c r="H163" s="43"/>
    </row>
    <row r="164" spans="1:9" s="39" customFormat="1" ht="38.25">
      <c r="A164" s="32" t="s">
        <v>250</v>
      </c>
      <c r="B164" s="18" t="s">
        <v>229</v>
      </c>
      <c r="C164" s="18" t="s">
        <v>124</v>
      </c>
      <c r="D164" s="18" t="s">
        <v>10</v>
      </c>
      <c r="E164" s="18" t="s">
        <v>134</v>
      </c>
      <c r="F164" s="18"/>
      <c r="G164" s="19">
        <f>G165</f>
        <v>3707277</v>
      </c>
      <c r="H164" s="42"/>
    </row>
    <row r="165" spans="1:9" s="39" customFormat="1" ht="25.5">
      <c r="A165" s="44" t="s">
        <v>41</v>
      </c>
      <c r="B165" s="18" t="s">
        <v>229</v>
      </c>
      <c r="C165" s="18" t="s">
        <v>124</v>
      </c>
      <c r="D165" s="18" t="s">
        <v>10</v>
      </c>
      <c r="E165" s="18" t="s">
        <v>260</v>
      </c>
      <c r="F165" s="18"/>
      <c r="G165" s="23">
        <f>G167+G168+G170</f>
        <v>3707277</v>
      </c>
      <c r="H165" s="42"/>
    </row>
    <row r="166" spans="1:9" s="39" customFormat="1" ht="25.5">
      <c r="A166" s="44" t="s">
        <v>253</v>
      </c>
      <c r="B166" s="18" t="s">
        <v>229</v>
      </c>
      <c r="C166" s="18" t="s">
        <v>124</v>
      </c>
      <c r="D166" s="18" t="s">
        <v>10</v>
      </c>
      <c r="E166" s="18" t="s">
        <v>263</v>
      </c>
      <c r="F166" s="18"/>
      <c r="G166" s="23">
        <f>G167</f>
        <v>350000</v>
      </c>
      <c r="H166" s="42"/>
    </row>
    <row r="167" spans="1:9" s="39" customFormat="1" ht="25.5">
      <c r="A167" s="44" t="s">
        <v>48</v>
      </c>
      <c r="B167" s="18" t="s">
        <v>229</v>
      </c>
      <c r="C167" s="18" t="s">
        <v>124</v>
      </c>
      <c r="D167" s="18" t="s">
        <v>10</v>
      </c>
      <c r="E167" s="18" t="s">
        <v>263</v>
      </c>
      <c r="F167" s="35" t="s">
        <v>34</v>
      </c>
      <c r="G167" s="23">
        <v>350000</v>
      </c>
      <c r="H167" s="42"/>
    </row>
    <row r="168" spans="1:9" s="39" customFormat="1" ht="38.25">
      <c r="A168" s="44" t="s">
        <v>254</v>
      </c>
      <c r="B168" s="18" t="s">
        <v>229</v>
      </c>
      <c r="C168" s="18" t="s">
        <v>124</v>
      </c>
      <c r="D168" s="18" t="s">
        <v>10</v>
      </c>
      <c r="E168" s="18" t="s">
        <v>264</v>
      </c>
      <c r="F168" s="35"/>
      <c r="G168" s="23">
        <f>G169</f>
        <v>1157277</v>
      </c>
      <c r="H168" s="42"/>
    </row>
    <row r="169" spans="1:9" s="39" customFormat="1" ht="25.5">
      <c r="A169" s="17" t="s">
        <v>64</v>
      </c>
      <c r="B169" s="18" t="s">
        <v>229</v>
      </c>
      <c r="C169" s="18" t="s">
        <v>124</v>
      </c>
      <c r="D169" s="18" t="s">
        <v>10</v>
      </c>
      <c r="E169" s="18" t="s">
        <v>264</v>
      </c>
      <c r="F169" s="35" t="s">
        <v>34</v>
      </c>
      <c r="G169" s="23">
        <f>1084781+72496</f>
        <v>1157277</v>
      </c>
      <c r="H169" s="42"/>
    </row>
    <row r="170" spans="1:9" s="39" customFormat="1" ht="25.5">
      <c r="A170" s="17" t="s">
        <v>255</v>
      </c>
      <c r="B170" s="18" t="s">
        <v>229</v>
      </c>
      <c r="C170" s="18" t="s">
        <v>124</v>
      </c>
      <c r="D170" s="18" t="s">
        <v>10</v>
      </c>
      <c r="E170" s="18" t="s">
        <v>265</v>
      </c>
      <c r="F170" s="35"/>
      <c r="G170" s="23">
        <f>G171</f>
        <v>2200000</v>
      </c>
      <c r="H170" s="42"/>
      <c r="I170" s="42"/>
    </row>
    <row r="171" spans="1:9" s="39" customFormat="1" ht="25.5">
      <c r="A171" s="32" t="s">
        <v>48</v>
      </c>
      <c r="B171" s="18" t="s">
        <v>229</v>
      </c>
      <c r="C171" s="18" t="s">
        <v>124</v>
      </c>
      <c r="D171" s="18" t="s">
        <v>10</v>
      </c>
      <c r="E171" s="18" t="s">
        <v>265</v>
      </c>
      <c r="F171" s="35" t="s">
        <v>34</v>
      </c>
      <c r="G171" s="23">
        <f>100000+600000+1500000</f>
        <v>2200000</v>
      </c>
      <c r="H171" s="42"/>
      <c r="I171" s="42"/>
    </row>
    <row r="172" spans="1:9" s="39" customFormat="1" ht="38.25">
      <c r="A172" s="44" t="s">
        <v>147</v>
      </c>
      <c r="B172" s="18" t="s">
        <v>229</v>
      </c>
      <c r="C172" s="18" t="s">
        <v>124</v>
      </c>
      <c r="D172" s="18" t="s">
        <v>10</v>
      </c>
      <c r="E172" s="18" t="s">
        <v>149</v>
      </c>
      <c r="F172" s="35"/>
      <c r="G172" s="23">
        <f>G173</f>
        <v>0</v>
      </c>
      <c r="H172" s="42"/>
      <c r="I172" s="42"/>
    </row>
    <row r="173" spans="1:9" s="39" customFormat="1" ht="25.5">
      <c r="A173" s="32" t="s">
        <v>48</v>
      </c>
      <c r="B173" s="18" t="s">
        <v>229</v>
      </c>
      <c r="C173" s="18" t="s">
        <v>124</v>
      </c>
      <c r="D173" s="18" t="s">
        <v>10</v>
      </c>
      <c r="E173" s="18" t="s">
        <v>149</v>
      </c>
      <c r="F173" s="35" t="s">
        <v>34</v>
      </c>
      <c r="G173" s="23">
        <v>0</v>
      </c>
      <c r="H173" s="42"/>
      <c r="I173" s="42"/>
    </row>
    <row r="174" spans="1:9" s="39" customFormat="1" ht="25.5">
      <c r="A174" s="32" t="s">
        <v>150</v>
      </c>
      <c r="B174" s="18" t="s">
        <v>229</v>
      </c>
      <c r="C174" s="18" t="s">
        <v>124</v>
      </c>
      <c r="D174" s="18" t="s">
        <v>10</v>
      </c>
      <c r="E174" s="18" t="s">
        <v>151</v>
      </c>
      <c r="F174" s="35"/>
      <c r="G174" s="23">
        <f>G175</f>
        <v>0</v>
      </c>
      <c r="H174" s="42"/>
      <c r="I174" s="42"/>
    </row>
    <row r="175" spans="1:9" s="39" customFormat="1" ht="19.5" customHeight="1">
      <c r="A175" s="32" t="s">
        <v>48</v>
      </c>
      <c r="B175" s="18" t="s">
        <v>229</v>
      </c>
      <c r="C175" s="18" t="s">
        <v>124</v>
      </c>
      <c r="D175" s="18" t="s">
        <v>10</v>
      </c>
      <c r="E175" s="18" t="s">
        <v>151</v>
      </c>
      <c r="F175" s="35" t="s">
        <v>34</v>
      </c>
      <c r="G175" s="23">
        <v>0</v>
      </c>
      <c r="H175" s="42"/>
      <c r="I175" s="42"/>
    </row>
    <row r="176" spans="1:9" s="39" customFormat="1" ht="12.75">
      <c r="A176" s="20" t="s">
        <v>152</v>
      </c>
      <c r="B176" s="15" t="s">
        <v>229</v>
      </c>
      <c r="C176" s="15" t="s">
        <v>124</v>
      </c>
      <c r="D176" s="15" t="s">
        <v>20</v>
      </c>
      <c r="E176" s="15"/>
      <c r="F176" s="15"/>
      <c r="G176" s="21">
        <f>G177</f>
        <v>3320000</v>
      </c>
      <c r="H176" s="42"/>
      <c r="I176" s="42"/>
    </row>
    <row r="177" spans="1:9" s="39" customFormat="1" ht="38.25">
      <c r="A177" s="32" t="s">
        <v>234</v>
      </c>
      <c r="B177" s="18" t="s">
        <v>229</v>
      </c>
      <c r="C177" s="18" t="s">
        <v>124</v>
      </c>
      <c r="D177" s="18" t="s">
        <v>20</v>
      </c>
      <c r="E177" s="18" t="s">
        <v>69</v>
      </c>
      <c r="F177" s="18"/>
      <c r="G177" s="23">
        <f>G178</f>
        <v>3320000</v>
      </c>
      <c r="H177" s="42"/>
      <c r="I177" s="42"/>
    </row>
    <row r="178" spans="1:9" s="39" customFormat="1" ht="51">
      <c r="A178" s="32" t="s">
        <v>126</v>
      </c>
      <c r="B178" s="18" t="s">
        <v>229</v>
      </c>
      <c r="C178" s="18" t="s">
        <v>124</v>
      </c>
      <c r="D178" s="18" t="s">
        <v>20</v>
      </c>
      <c r="E178" s="18" t="s">
        <v>70</v>
      </c>
      <c r="F178" s="18"/>
      <c r="G178" s="23">
        <f>G179+G184+G187</f>
        <v>3320000</v>
      </c>
      <c r="H178" s="42"/>
      <c r="I178" s="42"/>
    </row>
    <row r="179" spans="1:9" s="39" customFormat="1" ht="38.25">
      <c r="A179" s="32" t="s">
        <v>153</v>
      </c>
      <c r="B179" s="18" t="s">
        <v>229</v>
      </c>
      <c r="C179" s="18" t="s">
        <v>124</v>
      </c>
      <c r="D179" s="18" t="s">
        <v>20</v>
      </c>
      <c r="E179" s="18" t="s">
        <v>266</v>
      </c>
      <c r="F179" s="18"/>
      <c r="G179" s="23">
        <f>G180+G182</f>
        <v>1000000</v>
      </c>
      <c r="H179" s="42"/>
      <c r="I179" s="42"/>
    </row>
    <row r="180" spans="1:9" s="39" customFormat="1" ht="38.25">
      <c r="A180" s="32" t="s">
        <v>256</v>
      </c>
      <c r="B180" s="18" t="s">
        <v>229</v>
      </c>
      <c r="C180" s="18" t="s">
        <v>124</v>
      </c>
      <c r="D180" s="18" t="s">
        <v>20</v>
      </c>
      <c r="E180" s="18" t="s">
        <v>267</v>
      </c>
      <c r="F180" s="18"/>
      <c r="G180" s="23">
        <f>G181</f>
        <v>500000</v>
      </c>
      <c r="H180" s="42"/>
      <c r="I180" s="42"/>
    </row>
    <row r="181" spans="1:9" s="39" customFormat="1" ht="25.5">
      <c r="A181" s="32" t="s">
        <v>48</v>
      </c>
      <c r="B181" s="80" t="s">
        <v>229</v>
      </c>
      <c r="C181" s="18" t="s">
        <v>124</v>
      </c>
      <c r="D181" s="18" t="s">
        <v>20</v>
      </c>
      <c r="E181" s="18" t="s">
        <v>267</v>
      </c>
      <c r="F181" s="18" t="s">
        <v>34</v>
      </c>
      <c r="G181" s="23">
        <v>500000</v>
      </c>
      <c r="H181" s="42"/>
      <c r="I181" s="42"/>
    </row>
    <row r="182" spans="1:9" s="39" customFormat="1" ht="38.25">
      <c r="A182" s="32" t="s">
        <v>256</v>
      </c>
      <c r="B182" s="18" t="s">
        <v>229</v>
      </c>
      <c r="C182" s="18" t="s">
        <v>124</v>
      </c>
      <c r="D182" s="18" t="s">
        <v>20</v>
      </c>
      <c r="E182" s="18" t="s">
        <v>267</v>
      </c>
      <c r="F182" s="18"/>
      <c r="G182" s="23">
        <f>G183</f>
        <v>500000</v>
      </c>
      <c r="H182" s="42"/>
      <c r="I182" s="42"/>
    </row>
    <row r="183" spans="1:9" s="39" customFormat="1" ht="12.75">
      <c r="A183" s="44" t="s">
        <v>139</v>
      </c>
      <c r="B183" s="18" t="s">
        <v>229</v>
      </c>
      <c r="C183" s="18" t="s">
        <v>124</v>
      </c>
      <c r="D183" s="18" t="s">
        <v>20</v>
      </c>
      <c r="E183" s="18" t="s">
        <v>267</v>
      </c>
      <c r="F183" s="54" t="s">
        <v>49</v>
      </c>
      <c r="G183" s="55">
        <v>500000</v>
      </c>
      <c r="H183" s="42"/>
      <c r="I183" s="42"/>
    </row>
    <row r="184" spans="1:9" s="39" customFormat="1" ht="38.25">
      <c r="A184" s="44" t="s">
        <v>127</v>
      </c>
      <c r="B184" s="18" t="s">
        <v>229</v>
      </c>
      <c r="C184" s="18" t="s">
        <v>124</v>
      </c>
      <c r="D184" s="18" t="s">
        <v>20</v>
      </c>
      <c r="E184" s="18" t="s">
        <v>235</v>
      </c>
      <c r="F184" s="54"/>
      <c r="G184" s="55">
        <f>G185</f>
        <v>2200000</v>
      </c>
      <c r="H184" s="42"/>
      <c r="I184" s="42"/>
    </row>
    <row r="185" spans="1:9" s="39" customFormat="1" ht="38.25">
      <c r="A185" s="44" t="s">
        <v>156</v>
      </c>
      <c r="B185" s="18" t="s">
        <v>229</v>
      </c>
      <c r="C185" s="18" t="s">
        <v>124</v>
      </c>
      <c r="D185" s="18" t="s">
        <v>20</v>
      </c>
      <c r="E185" s="18" t="s">
        <v>335</v>
      </c>
      <c r="F185" s="54"/>
      <c r="G185" s="55">
        <f>G186</f>
        <v>2200000</v>
      </c>
      <c r="H185" s="42"/>
      <c r="I185" s="42"/>
    </row>
    <row r="186" spans="1:9" s="39" customFormat="1" ht="25.5">
      <c r="A186" s="32" t="s">
        <v>48</v>
      </c>
      <c r="B186" s="18" t="s">
        <v>229</v>
      </c>
      <c r="C186" s="18" t="s">
        <v>124</v>
      </c>
      <c r="D186" s="18" t="s">
        <v>20</v>
      </c>
      <c r="E186" s="18" t="s">
        <v>335</v>
      </c>
      <c r="F186" s="54" t="s">
        <v>34</v>
      </c>
      <c r="G186" s="55">
        <v>2200000</v>
      </c>
      <c r="H186" s="42"/>
      <c r="I186" s="42"/>
    </row>
    <row r="187" spans="1:9" s="39" customFormat="1" ht="38.25">
      <c r="A187" s="44" t="s">
        <v>157</v>
      </c>
      <c r="B187" s="18" t="s">
        <v>229</v>
      </c>
      <c r="C187" s="18" t="s">
        <v>124</v>
      </c>
      <c r="D187" s="18" t="s">
        <v>20</v>
      </c>
      <c r="E187" s="18" t="s">
        <v>336</v>
      </c>
      <c r="F187" s="54"/>
      <c r="G187" s="55">
        <f>G188</f>
        <v>120000</v>
      </c>
      <c r="H187" s="42"/>
      <c r="I187" s="42"/>
    </row>
    <row r="188" spans="1:9" s="39" customFormat="1" ht="12.75">
      <c r="A188" s="56" t="s">
        <v>155</v>
      </c>
      <c r="B188" s="18" t="s">
        <v>229</v>
      </c>
      <c r="C188" s="18" t="s">
        <v>124</v>
      </c>
      <c r="D188" s="18" t="s">
        <v>20</v>
      </c>
      <c r="E188" s="18" t="s">
        <v>337</v>
      </c>
      <c r="F188" s="54" t="s">
        <v>34</v>
      </c>
      <c r="G188" s="55">
        <f>G189</f>
        <v>120000</v>
      </c>
      <c r="H188" s="42"/>
      <c r="I188" s="42"/>
    </row>
    <row r="189" spans="1:9" s="39" customFormat="1" ht="25.5" hidden="1">
      <c r="A189" s="32" t="s">
        <v>48</v>
      </c>
      <c r="B189" s="18"/>
      <c r="C189" s="18" t="s">
        <v>124</v>
      </c>
      <c r="D189" s="18" t="s">
        <v>20</v>
      </c>
      <c r="E189" s="18" t="s">
        <v>158</v>
      </c>
      <c r="F189" s="54" t="s">
        <v>34</v>
      </c>
      <c r="G189" s="55">
        <v>120000</v>
      </c>
      <c r="H189" s="42"/>
      <c r="I189" s="42"/>
    </row>
    <row r="190" spans="1:9" s="39" customFormat="1" ht="25.5" hidden="1">
      <c r="A190" s="17" t="s">
        <v>89</v>
      </c>
      <c r="B190" s="18"/>
      <c r="C190" s="18"/>
      <c r="D190" s="18"/>
      <c r="E190" s="18"/>
      <c r="F190" s="18"/>
      <c r="G190" s="23"/>
      <c r="H190" s="42"/>
      <c r="I190" s="42"/>
    </row>
    <row r="191" spans="1:9" s="39" customFormat="1" ht="47.25">
      <c r="A191" s="50" t="s">
        <v>201</v>
      </c>
      <c r="B191" s="11" t="s">
        <v>199</v>
      </c>
      <c r="C191" s="18"/>
      <c r="D191" s="18"/>
      <c r="E191" s="18"/>
      <c r="F191" s="18"/>
      <c r="G191" s="51">
        <f>G192+G229+G245+G220</f>
        <v>18403870.359999999</v>
      </c>
      <c r="H191" s="42"/>
      <c r="I191" s="42"/>
    </row>
    <row r="192" spans="1:9" s="39" customFormat="1">
      <c r="A192" s="10" t="s">
        <v>7</v>
      </c>
      <c r="B192" s="11" t="s">
        <v>199</v>
      </c>
      <c r="C192" s="11" t="s">
        <v>8</v>
      </c>
      <c r="D192" s="18"/>
      <c r="E192" s="18"/>
      <c r="F192" s="18"/>
      <c r="G192" s="21">
        <f>G193</f>
        <v>11608228.359999999</v>
      </c>
      <c r="H192" s="42"/>
      <c r="I192" s="42"/>
    </row>
    <row r="193" spans="1:11" s="39" customFormat="1">
      <c r="A193" s="10" t="s">
        <v>50</v>
      </c>
      <c r="B193" s="11" t="s">
        <v>199</v>
      </c>
      <c r="C193" s="11" t="s">
        <v>8</v>
      </c>
      <c r="D193" s="15" t="s">
        <v>51</v>
      </c>
      <c r="E193" s="18"/>
      <c r="F193" s="18"/>
      <c r="G193" s="21">
        <f>G194+G212</f>
        <v>11608228.359999999</v>
      </c>
      <c r="H193" s="42"/>
      <c r="I193" s="42"/>
    </row>
    <row r="194" spans="1:11" s="39" customFormat="1" ht="25.5">
      <c r="A194" s="32" t="s">
        <v>268</v>
      </c>
      <c r="B194" s="18" t="s">
        <v>199</v>
      </c>
      <c r="C194" s="18" t="s">
        <v>8</v>
      </c>
      <c r="D194" s="18" t="s">
        <v>51</v>
      </c>
      <c r="E194" s="35" t="s">
        <v>270</v>
      </c>
      <c r="F194" s="18"/>
      <c r="G194" s="23">
        <f>G195</f>
        <v>4363042</v>
      </c>
      <c r="H194" s="42"/>
      <c r="I194" s="42"/>
    </row>
    <row r="195" spans="1:11" s="39" customFormat="1" ht="38.25">
      <c r="A195" s="32" t="s">
        <v>269</v>
      </c>
      <c r="B195" s="18" t="s">
        <v>199</v>
      </c>
      <c r="C195" s="18" t="s">
        <v>8</v>
      </c>
      <c r="D195" s="18" t="s">
        <v>51</v>
      </c>
      <c r="E195" s="35" t="s">
        <v>271</v>
      </c>
      <c r="F195" s="18"/>
      <c r="G195" s="23">
        <f>G196+G199+G206+G209</f>
        <v>4363042</v>
      </c>
      <c r="H195" s="42"/>
      <c r="I195" s="42"/>
    </row>
    <row r="196" spans="1:11" s="39" customFormat="1" ht="38.25">
      <c r="A196" s="32" t="s">
        <v>75</v>
      </c>
      <c r="B196" s="18" t="s">
        <v>199</v>
      </c>
      <c r="C196" s="18" t="s">
        <v>8</v>
      </c>
      <c r="D196" s="18" t="s">
        <v>51</v>
      </c>
      <c r="E196" s="35" t="s">
        <v>272</v>
      </c>
      <c r="F196" s="18"/>
      <c r="G196" s="23">
        <f>G197</f>
        <v>2095000</v>
      </c>
      <c r="H196" s="42"/>
      <c r="I196" s="42"/>
    </row>
    <row r="197" spans="1:11" s="39" customFormat="1" ht="12.75">
      <c r="A197" s="32" t="s">
        <v>76</v>
      </c>
      <c r="B197" s="18" t="s">
        <v>199</v>
      </c>
      <c r="C197" s="18" t="s">
        <v>8</v>
      </c>
      <c r="D197" s="18" t="s">
        <v>51</v>
      </c>
      <c r="E197" s="35" t="s">
        <v>273</v>
      </c>
      <c r="F197" s="18"/>
      <c r="G197" s="23">
        <f>G198</f>
        <v>2095000</v>
      </c>
      <c r="H197" s="42"/>
      <c r="I197" s="42"/>
    </row>
    <row r="198" spans="1:11" s="39" customFormat="1" ht="25.5">
      <c r="A198" s="32" t="s">
        <v>48</v>
      </c>
      <c r="B198" s="18" t="s">
        <v>199</v>
      </c>
      <c r="C198" s="18" t="s">
        <v>8</v>
      </c>
      <c r="D198" s="18" t="s">
        <v>51</v>
      </c>
      <c r="E198" s="35" t="s">
        <v>273</v>
      </c>
      <c r="F198" s="18" t="s">
        <v>34</v>
      </c>
      <c r="G198" s="23">
        <v>2095000</v>
      </c>
      <c r="H198" s="42"/>
      <c r="I198" s="42"/>
    </row>
    <row r="199" spans="1:11" s="39" customFormat="1" ht="38.25">
      <c r="A199" s="32" t="s">
        <v>77</v>
      </c>
      <c r="B199" s="18" t="s">
        <v>199</v>
      </c>
      <c r="C199" s="18" t="s">
        <v>8</v>
      </c>
      <c r="D199" s="18" t="s">
        <v>51</v>
      </c>
      <c r="E199" s="35" t="s">
        <v>274</v>
      </c>
      <c r="F199" s="18"/>
      <c r="G199" s="23">
        <f>G200+G202+G204</f>
        <v>1098042</v>
      </c>
      <c r="H199" s="42"/>
      <c r="I199" s="42"/>
    </row>
    <row r="200" spans="1:11" s="39" customFormat="1" ht="38.25">
      <c r="A200" s="32" t="s">
        <v>78</v>
      </c>
      <c r="B200" s="18" t="s">
        <v>199</v>
      </c>
      <c r="C200" s="18" t="s">
        <v>8</v>
      </c>
      <c r="D200" s="18" t="s">
        <v>51</v>
      </c>
      <c r="E200" s="35" t="s">
        <v>275</v>
      </c>
      <c r="F200" s="18"/>
      <c r="G200" s="23">
        <f>G201</f>
        <v>1084400</v>
      </c>
      <c r="H200" s="42"/>
      <c r="I200" s="42"/>
    </row>
    <row r="201" spans="1:11" s="39" customFormat="1" ht="25.5">
      <c r="A201" s="32" t="s">
        <v>48</v>
      </c>
      <c r="B201" s="18" t="s">
        <v>199</v>
      </c>
      <c r="C201" s="18" t="s">
        <v>8</v>
      </c>
      <c r="D201" s="18" t="s">
        <v>51</v>
      </c>
      <c r="E201" s="35" t="s">
        <v>275</v>
      </c>
      <c r="F201" s="18" t="s">
        <v>34</v>
      </c>
      <c r="G201" s="23">
        <v>1084400</v>
      </c>
      <c r="H201" s="42"/>
      <c r="I201" s="42"/>
    </row>
    <row r="202" spans="1:11" s="39" customFormat="1" ht="51">
      <c r="A202" s="32" t="s">
        <v>79</v>
      </c>
      <c r="B202" s="18" t="s">
        <v>199</v>
      </c>
      <c r="C202" s="18" t="s">
        <v>8</v>
      </c>
      <c r="D202" s="18" t="s">
        <v>51</v>
      </c>
      <c r="E202" s="35" t="s">
        <v>276</v>
      </c>
      <c r="F202" s="18"/>
      <c r="G202" s="23">
        <f>G203</f>
        <v>600</v>
      </c>
      <c r="H202" s="42"/>
      <c r="I202" s="42"/>
    </row>
    <row r="203" spans="1:11" s="39" customFormat="1" ht="25.5">
      <c r="A203" s="32" t="s">
        <v>48</v>
      </c>
      <c r="B203" s="18" t="s">
        <v>199</v>
      </c>
      <c r="C203" s="18" t="s">
        <v>8</v>
      </c>
      <c r="D203" s="18" t="s">
        <v>51</v>
      </c>
      <c r="E203" s="35" t="s">
        <v>276</v>
      </c>
      <c r="F203" s="18" t="s">
        <v>34</v>
      </c>
      <c r="G203" s="23">
        <v>600</v>
      </c>
      <c r="H203" s="49"/>
      <c r="I203" s="42"/>
    </row>
    <row r="204" spans="1:11" s="39" customFormat="1" ht="51">
      <c r="A204" s="32" t="s">
        <v>80</v>
      </c>
      <c r="B204" s="18" t="s">
        <v>199</v>
      </c>
      <c r="C204" s="18" t="s">
        <v>8</v>
      </c>
      <c r="D204" s="18" t="s">
        <v>51</v>
      </c>
      <c r="E204" s="35" t="s">
        <v>277</v>
      </c>
      <c r="F204" s="18"/>
      <c r="G204" s="23">
        <f>G205</f>
        <v>13042</v>
      </c>
      <c r="H204" s="58"/>
      <c r="I204" s="49"/>
    </row>
    <row r="205" spans="1:11" s="48" customFormat="1" ht="25.5">
      <c r="A205" s="32" t="s">
        <v>48</v>
      </c>
      <c r="B205" s="18" t="s">
        <v>199</v>
      </c>
      <c r="C205" s="18" t="s">
        <v>8</v>
      </c>
      <c r="D205" s="18" t="s">
        <v>51</v>
      </c>
      <c r="E205" s="35" t="s">
        <v>277</v>
      </c>
      <c r="F205" s="18" t="s">
        <v>34</v>
      </c>
      <c r="G205" s="23">
        <v>13042</v>
      </c>
      <c r="H205" s="60"/>
      <c r="I205" s="58"/>
      <c r="J205" s="47"/>
      <c r="K205" s="47"/>
    </row>
    <row r="206" spans="1:11" s="48" customFormat="1" ht="38.25">
      <c r="A206" s="32" t="s">
        <v>81</v>
      </c>
      <c r="B206" s="18" t="s">
        <v>199</v>
      </c>
      <c r="C206" s="18" t="s">
        <v>8</v>
      </c>
      <c r="D206" s="18" t="s">
        <v>51</v>
      </c>
      <c r="E206" s="35" t="s">
        <v>278</v>
      </c>
      <c r="F206" s="18"/>
      <c r="G206" s="23">
        <f>G207</f>
        <v>1070000</v>
      </c>
      <c r="H206" s="60"/>
      <c r="I206" s="58"/>
      <c r="J206" s="47"/>
      <c r="K206" s="47"/>
    </row>
    <row r="207" spans="1:11" s="48" customFormat="1" ht="12.75">
      <c r="A207" s="32" t="s">
        <v>76</v>
      </c>
      <c r="B207" s="18" t="s">
        <v>199</v>
      </c>
      <c r="C207" s="18" t="s">
        <v>8</v>
      </c>
      <c r="D207" s="18" t="s">
        <v>51</v>
      </c>
      <c r="E207" s="35" t="s">
        <v>279</v>
      </c>
      <c r="F207" s="18"/>
      <c r="G207" s="23">
        <f>G208</f>
        <v>1070000</v>
      </c>
      <c r="H207" s="60"/>
      <c r="I207" s="58"/>
      <c r="J207" s="47"/>
      <c r="K207" s="47"/>
    </row>
    <row r="208" spans="1:11" s="48" customFormat="1" ht="25.5">
      <c r="A208" s="32" t="s">
        <v>48</v>
      </c>
      <c r="B208" s="18" t="s">
        <v>199</v>
      </c>
      <c r="C208" s="18" t="s">
        <v>8</v>
      </c>
      <c r="D208" s="18" t="s">
        <v>51</v>
      </c>
      <c r="E208" s="35" t="s">
        <v>279</v>
      </c>
      <c r="F208" s="18" t="s">
        <v>34</v>
      </c>
      <c r="G208" s="23">
        <v>1070000</v>
      </c>
      <c r="H208" s="60"/>
      <c r="I208" s="58"/>
      <c r="J208" s="47"/>
      <c r="K208" s="47"/>
    </row>
    <row r="209" spans="1:11" s="48" customFormat="1" ht="39.75" customHeight="1">
      <c r="A209" s="32" t="s">
        <v>82</v>
      </c>
      <c r="B209" s="18" t="s">
        <v>199</v>
      </c>
      <c r="C209" s="18" t="s">
        <v>8</v>
      </c>
      <c r="D209" s="18" t="s">
        <v>51</v>
      </c>
      <c r="E209" s="35" t="s">
        <v>280</v>
      </c>
      <c r="F209" s="18"/>
      <c r="G209" s="23">
        <f>G210</f>
        <v>100000</v>
      </c>
      <c r="H209" s="60"/>
      <c r="I209" s="60"/>
      <c r="J209" s="47"/>
      <c r="K209" s="47"/>
    </row>
    <row r="210" spans="1:11" s="48" customFormat="1" ht="18" customHeight="1">
      <c r="A210" s="32" t="s">
        <v>76</v>
      </c>
      <c r="B210" s="18" t="s">
        <v>199</v>
      </c>
      <c r="C210" s="18" t="s">
        <v>8</v>
      </c>
      <c r="D210" s="18" t="s">
        <v>51</v>
      </c>
      <c r="E210" s="35" t="s">
        <v>281</v>
      </c>
      <c r="F210" s="18"/>
      <c r="G210" s="23">
        <f>G211</f>
        <v>100000</v>
      </c>
      <c r="H210" s="60"/>
      <c r="I210" s="60"/>
      <c r="J210" s="47"/>
      <c r="K210" s="47"/>
    </row>
    <row r="211" spans="1:11" s="48" customFormat="1" ht="30" customHeight="1">
      <c r="A211" s="32" t="s">
        <v>48</v>
      </c>
      <c r="B211" s="18" t="s">
        <v>199</v>
      </c>
      <c r="C211" s="18" t="s">
        <v>8</v>
      </c>
      <c r="D211" s="18" t="s">
        <v>51</v>
      </c>
      <c r="E211" s="35" t="s">
        <v>281</v>
      </c>
      <c r="F211" s="18" t="s">
        <v>34</v>
      </c>
      <c r="G211" s="23">
        <v>100000</v>
      </c>
      <c r="H211" s="60"/>
      <c r="I211" s="60"/>
      <c r="J211" s="47"/>
      <c r="K211" s="47"/>
    </row>
    <row r="212" spans="1:11" s="48" customFormat="1" ht="15.75" customHeight="1">
      <c r="A212" s="17" t="s">
        <v>11</v>
      </c>
      <c r="B212" s="18" t="s">
        <v>199</v>
      </c>
      <c r="C212" s="18" t="s">
        <v>8</v>
      </c>
      <c r="D212" s="18" t="s">
        <v>51</v>
      </c>
      <c r="E212" s="18" t="s">
        <v>12</v>
      </c>
      <c r="F212" s="18"/>
      <c r="G212" s="23">
        <f>G214+G216+G218</f>
        <v>7245186.3600000003</v>
      </c>
      <c r="H212" s="60"/>
      <c r="I212" s="60"/>
      <c r="J212" s="47"/>
      <c r="K212" s="47"/>
    </row>
    <row r="213" spans="1:11" s="48" customFormat="1" ht="17.25" customHeight="1">
      <c r="A213" s="17" t="s">
        <v>83</v>
      </c>
      <c r="B213" s="18" t="s">
        <v>199</v>
      </c>
      <c r="C213" s="18" t="s">
        <v>8</v>
      </c>
      <c r="D213" s="18" t="s">
        <v>51</v>
      </c>
      <c r="E213" s="18" t="s">
        <v>84</v>
      </c>
      <c r="F213" s="18"/>
      <c r="G213" s="23">
        <f>G215+G217+G219</f>
        <v>7245186.3600000003</v>
      </c>
      <c r="H213" s="60"/>
      <c r="I213" s="60"/>
      <c r="J213" s="47"/>
      <c r="K213" s="47"/>
    </row>
    <row r="214" spans="1:11" s="48" customFormat="1" ht="30" customHeight="1">
      <c r="A214" s="17" t="s">
        <v>85</v>
      </c>
      <c r="B214" s="18" t="s">
        <v>199</v>
      </c>
      <c r="C214" s="18" t="s">
        <v>8</v>
      </c>
      <c r="D214" s="18" t="s">
        <v>51</v>
      </c>
      <c r="E214" s="18" t="s">
        <v>86</v>
      </c>
      <c r="F214" s="18"/>
      <c r="G214" s="23">
        <f>G215</f>
        <v>6868686.3600000003</v>
      </c>
      <c r="H214" s="60"/>
      <c r="I214" s="60"/>
      <c r="J214" s="47"/>
      <c r="K214" s="47"/>
    </row>
    <row r="215" spans="1:11" s="48" customFormat="1" ht="52.5" customHeight="1">
      <c r="A215" s="17" t="s">
        <v>17</v>
      </c>
      <c r="B215" s="18" t="s">
        <v>199</v>
      </c>
      <c r="C215" s="18" t="s">
        <v>8</v>
      </c>
      <c r="D215" s="18" t="s">
        <v>51</v>
      </c>
      <c r="E215" s="18" t="s">
        <v>86</v>
      </c>
      <c r="F215" s="18" t="s">
        <v>18</v>
      </c>
      <c r="G215" s="23">
        <f>5288478+1580208.36</f>
        <v>6868686.3600000003</v>
      </c>
      <c r="H215" s="60"/>
      <c r="I215" s="60"/>
      <c r="J215" s="47"/>
      <c r="K215" s="47"/>
    </row>
    <row r="216" spans="1:11" s="48" customFormat="1" ht="15.75" customHeight="1">
      <c r="A216" s="17" t="s">
        <v>203</v>
      </c>
      <c r="B216" s="18" t="s">
        <v>199</v>
      </c>
      <c r="C216" s="18" t="s">
        <v>8</v>
      </c>
      <c r="D216" s="18" t="s">
        <v>51</v>
      </c>
      <c r="E216" s="18" t="s">
        <v>204</v>
      </c>
      <c r="F216" s="18"/>
      <c r="G216" s="23">
        <f>G217</f>
        <v>86500</v>
      </c>
      <c r="H216" s="60"/>
      <c r="I216" s="60"/>
      <c r="J216" s="47"/>
      <c r="K216" s="47"/>
    </row>
    <row r="217" spans="1:11" s="48" customFormat="1" ht="33.75" customHeight="1">
      <c r="A217" s="17" t="s">
        <v>48</v>
      </c>
      <c r="B217" s="18" t="s">
        <v>199</v>
      </c>
      <c r="C217" s="18" t="s">
        <v>8</v>
      </c>
      <c r="D217" s="18" t="s">
        <v>51</v>
      </c>
      <c r="E217" s="18" t="s">
        <v>204</v>
      </c>
      <c r="F217" s="18" t="s">
        <v>34</v>
      </c>
      <c r="G217" s="23">
        <f>84000+2500</f>
        <v>86500</v>
      </c>
      <c r="H217" s="60"/>
      <c r="I217" s="60"/>
      <c r="J217" s="47"/>
      <c r="K217" s="47"/>
    </row>
    <row r="218" spans="1:11" s="48" customFormat="1" ht="44.25" customHeight="1">
      <c r="A218" s="17" t="s">
        <v>23</v>
      </c>
      <c r="B218" s="18" t="s">
        <v>199</v>
      </c>
      <c r="C218" s="18" t="s">
        <v>8</v>
      </c>
      <c r="D218" s="18" t="s">
        <v>51</v>
      </c>
      <c r="E218" s="18" t="s">
        <v>90</v>
      </c>
      <c r="F218" s="18"/>
      <c r="G218" s="23">
        <f>G219</f>
        <v>290000</v>
      </c>
      <c r="H218" s="60"/>
      <c r="I218" s="60"/>
      <c r="J218" s="47"/>
      <c r="K218" s="47"/>
    </row>
    <row r="219" spans="1:11" s="48" customFormat="1" ht="36.75" customHeight="1">
      <c r="A219" s="17" t="s">
        <v>17</v>
      </c>
      <c r="B219" s="18" t="s">
        <v>199</v>
      </c>
      <c r="C219" s="18" t="s">
        <v>8</v>
      </c>
      <c r="D219" s="18" t="s">
        <v>51</v>
      </c>
      <c r="E219" s="18" t="s">
        <v>90</v>
      </c>
      <c r="F219" s="18" t="s">
        <v>18</v>
      </c>
      <c r="G219" s="23">
        <f>290000</f>
        <v>290000</v>
      </c>
      <c r="H219" s="60"/>
      <c r="I219" s="60"/>
      <c r="J219" s="47"/>
      <c r="K219" s="47"/>
    </row>
    <row r="220" spans="1:11" s="48" customFormat="1" ht="20.25" customHeight="1">
      <c r="A220" s="50" t="s">
        <v>122</v>
      </c>
      <c r="B220" s="11" t="s">
        <v>199</v>
      </c>
      <c r="C220" s="11" t="s">
        <v>27</v>
      </c>
      <c r="D220" s="11"/>
      <c r="E220" s="11"/>
      <c r="F220" s="51"/>
      <c r="G220" s="51">
        <f>G221</f>
        <v>13642</v>
      </c>
      <c r="H220" s="60"/>
      <c r="I220" s="60"/>
      <c r="J220" s="47"/>
      <c r="K220" s="47"/>
    </row>
    <row r="221" spans="1:11" s="48" customFormat="1" ht="14.25" customHeight="1">
      <c r="A221" s="20" t="s">
        <v>140</v>
      </c>
      <c r="B221" s="18" t="s">
        <v>199</v>
      </c>
      <c r="C221" s="15" t="s">
        <v>27</v>
      </c>
      <c r="D221" s="15" t="s">
        <v>141</v>
      </c>
      <c r="E221" s="15"/>
      <c r="F221" s="15"/>
      <c r="G221" s="21">
        <f>G222</f>
        <v>13642</v>
      </c>
      <c r="H221" s="60"/>
      <c r="I221" s="60"/>
      <c r="J221" s="47"/>
      <c r="K221" s="47"/>
    </row>
    <row r="222" spans="1:11" s="48" customFormat="1" ht="28.5" customHeight="1">
      <c r="A222" s="32" t="s">
        <v>268</v>
      </c>
      <c r="B222" s="18" t="s">
        <v>199</v>
      </c>
      <c r="C222" s="18" t="s">
        <v>27</v>
      </c>
      <c r="D222" s="18" t="s">
        <v>141</v>
      </c>
      <c r="E222" s="18" t="s">
        <v>270</v>
      </c>
      <c r="F222" s="15"/>
      <c r="G222" s="23">
        <f>G223</f>
        <v>13642</v>
      </c>
      <c r="H222" s="60"/>
      <c r="I222" s="60"/>
      <c r="J222" s="47"/>
      <c r="K222" s="47"/>
    </row>
    <row r="223" spans="1:11" s="48" customFormat="1" ht="28.5" customHeight="1">
      <c r="A223" s="17" t="s">
        <v>73</v>
      </c>
      <c r="B223" s="18" t="s">
        <v>199</v>
      </c>
      <c r="C223" s="18" t="s">
        <v>27</v>
      </c>
      <c r="D223" s="18" t="s">
        <v>141</v>
      </c>
      <c r="E223" s="18" t="s">
        <v>271</v>
      </c>
      <c r="F223" s="35"/>
      <c r="G223" s="23">
        <f>G224</f>
        <v>13642</v>
      </c>
      <c r="H223" s="60"/>
      <c r="I223" s="60"/>
      <c r="J223" s="47"/>
      <c r="K223" s="47"/>
    </row>
    <row r="224" spans="1:11" s="48" customFormat="1" ht="36.75" customHeight="1">
      <c r="A224" s="17" t="s">
        <v>77</v>
      </c>
      <c r="B224" s="18" t="s">
        <v>199</v>
      </c>
      <c r="C224" s="18" t="s">
        <v>27</v>
      </c>
      <c r="D224" s="18" t="s">
        <v>141</v>
      </c>
      <c r="E224" s="18" t="s">
        <v>274</v>
      </c>
      <c r="F224" s="35"/>
      <c r="G224" s="23">
        <f>G225+G227</f>
        <v>13642</v>
      </c>
      <c r="H224" s="60"/>
      <c r="I224" s="60"/>
      <c r="J224" s="47"/>
      <c r="K224" s="47"/>
    </row>
    <row r="225" spans="1:11" s="48" customFormat="1" ht="26.25" customHeight="1">
      <c r="A225" s="17" t="s">
        <v>142</v>
      </c>
      <c r="B225" s="18" t="s">
        <v>199</v>
      </c>
      <c r="C225" s="18" t="s">
        <v>27</v>
      </c>
      <c r="D225" s="18" t="s">
        <v>141</v>
      </c>
      <c r="E225" s="18" t="s">
        <v>276</v>
      </c>
      <c r="F225" s="35"/>
      <c r="G225" s="23">
        <f>G226</f>
        <v>600</v>
      </c>
      <c r="H225" s="60"/>
      <c r="I225" s="60"/>
      <c r="J225" s="47"/>
      <c r="K225" s="47"/>
    </row>
    <row r="226" spans="1:11" s="48" customFormat="1" ht="24" customHeight="1">
      <c r="A226" s="32" t="s">
        <v>48</v>
      </c>
      <c r="B226" s="18" t="s">
        <v>199</v>
      </c>
      <c r="C226" s="18" t="s">
        <v>27</v>
      </c>
      <c r="D226" s="18" t="s">
        <v>141</v>
      </c>
      <c r="E226" s="18" t="s">
        <v>276</v>
      </c>
      <c r="F226" s="35" t="s">
        <v>34</v>
      </c>
      <c r="G226" s="23">
        <v>600</v>
      </c>
      <c r="H226" s="60"/>
      <c r="I226" s="60"/>
      <c r="J226" s="47"/>
      <c r="K226" s="47"/>
    </row>
    <row r="227" spans="1:11" s="48" customFormat="1" ht="36.75" customHeight="1">
      <c r="A227" s="17" t="s">
        <v>331</v>
      </c>
      <c r="B227" s="18" t="s">
        <v>199</v>
      </c>
      <c r="C227" s="18" t="s">
        <v>27</v>
      </c>
      <c r="D227" s="18" t="s">
        <v>141</v>
      </c>
      <c r="E227" s="18" t="s">
        <v>277</v>
      </c>
      <c r="F227" s="35"/>
      <c r="G227" s="23">
        <f>G228</f>
        <v>13042</v>
      </c>
      <c r="H227" s="60"/>
      <c r="I227" s="60"/>
      <c r="J227" s="47"/>
      <c r="K227" s="47"/>
    </row>
    <row r="228" spans="1:11" s="48" customFormat="1" ht="25.5" customHeight="1">
      <c r="A228" s="32" t="s">
        <v>48</v>
      </c>
      <c r="B228" s="18" t="s">
        <v>199</v>
      </c>
      <c r="C228" s="18" t="s">
        <v>27</v>
      </c>
      <c r="D228" s="18" t="s">
        <v>141</v>
      </c>
      <c r="E228" s="18" t="s">
        <v>277</v>
      </c>
      <c r="F228" s="35" t="s">
        <v>34</v>
      </c>
      <c r="G228" s="23">
        <v>13042</v>
      </c>
      <c r="H228" s="60"/>
      <c r="I228" s="60"/>
      <c r="J228" s="47"/>
      <c r="K228" s="47"/>
    </row>
    <row r="229" spans="1:11" s="85" customFormat="1" ht="18.75" customHeight="1">
      <c r="A229" s="10" t="s">
        <v>332</v>
      </c>
      <c r="B229" s="11" t="s">
        <v>199</v>
      </c>
      <c r="C229" s="11" t="s">
        <v>38</v>
      </c>
      <c r="D229" s="11"/>
      <c r="E229" s="83"/>
      <c r="F229" s="11"/>
      <c r="G229" s="51">
        <f>G230</f>
        <v>5870000</v>
      </c>
      <c r="H229" s="84"/>
      <c r="I229" s="84"/>
      <c r="J229" s="29"/>
      <c r="K229" s="29"/>
    </row>
    <row r="230" spans="1:11" s="48" customFormat="1" ht="13.5" customHeight="1">
      <c r="A230" s="14" t="s">
        <v>181</v>
      </c>
      <c r="B230" s="15" t="s">
        <v>199</v>
      </c>
      <c r="C230" s="15" t="s">
        <v>38</v>
      </c>
      <c r="D230" s="15" t="s">
        <v>124</v>
      </c>
      <c r="E230" s="26"/>
      <c r="F230" s="15"/>
      <c r="G230" s="21">
        <f>G235+G238+G240+G244</f>
        <v>5870000</v>
      </c>
      <c r="H230" s="60"/>
      <c r="I230" s="60"/>
      <c r="J230" s="47"/>
      <c r="K230" s="47"/>
    </row>
    <row r="231" spans="1:11" s="48" customFormat="1" ht="48.75" customHeight="1">
      <c r="A231" s="17" t="s">
        <v>282</v>
      </c>
      <c r="B231" s="18" t="s">
        <v>199</v>
      </c>
      <c r="C231" s="18" t="s">
        <v>38</v>
      </c>
      <c r="D231" s="18" t="s">
        <v>124</v>
      </c>
      <c r="E231" s="35" t="s">
        <v>289</v>
      </c>
      <c r="F231" s="18"/>
      <c r="G231" s="23">
        <f>G235+G244</f>
        <v>4340000</v>
      </c>
      <c r="H231" s="60"/>
      <c r="I231" s="60"/>
      <c r="J231" s="47"/>
      <c r="K231" s="47"/>
    </row>
    <row r="232" spans="1:11" s="48" customFormat="1" ht="41.25" customHeight="1">
      <c r="A232" s="17" t="s">
        <v>283</v>
      </c>
      <c r="B232" s="18" t="s">
        <v>199</v>
      </c>
      <c r="C232" s="18" t="s">
        <v>38</v>
      </c>
      <c r="D232" s="18" t="s">
        <v>124</v>
      </c>
      <c r="E232" s="35" t="s">
        <v>290</v>
      </c>
      <c r="F232" s="18"/>
      <c r="G232" s="23">
        <f>G233</f>
        <v>4200000</v>
      </c>
      <c r="H232" s="60"/>
      <c r="I232" s="60"/>
      <c r="J232" s="47"/>
      <c r="K232" s="47"/>
    </row>
    <row r="233" spans="1:11" s="48" customFormat="1" ht="30" customHeight="1">
      <c r="A233" s="17" t="s">
        <v>284</v>
      </c>
      <c r="B233" s="18" t="s">
        <v>199</v>
      </c>
      <c r="C233" s="18" t="s">
        <v>38</v>
      </c>
      <c r="D233" s="18" t="s">
        <v>124</v>
      </c>
      <c r="E233" s="35" t="s">
        <v>291</v>
      </c>
      <c r="F233" s="18"/>
      <c r="G233" s="23">
        <f>G234</f>
        <v>4200000</v>
      </c>
      <c r="H233" s="60"/>
      <c r="I233" s="60"/>
      <c r="J233" s="47"/>
      <c r="K233" s="47"/>
    </row>
    <row r="234" spans="1:11" s="48" customFormat="1" ht="21.75" customHeight="1">
      <c r="A234" s="17" t="s">
        <v>155</v>
      </c>
      <c r="B234" s="18" t="s">
        <v>199</v>
      </c>
      <c r="C234" s="18" t="s">
        <v>38</v>
      </c>
      <c r="D234" s="18" t="s">
        <v>124</v>
      </c>
      <c r="E234" s="35" t="s">
        <v>292</v>
      </c>
      <c r="F234" s="18"/>
      <c r="G234" s="23">
        <f>G235</f>
        <v>4200000</v>
      </c>
      <c r="H234" s="60"/>
      <c r="I234" s="60"/>
      <c r="J234" s="47"/>
      <c r="K234" s="47"/>
    </row>
    <row r="235" spans="1:11" s="48" customFormat="1" ht="30" customHeight="1">
      <c r="A235" s="32" t="s">
        <v>48</v>
      </c>
      <c r="B235" s="18" t="s">
        <v>199</v>
      </c>
      <c r="C235" s="18" t="s">
        <v>38</v>
      </c>
      <c r="D235" s="18" t="s">
        <v>124</v>
      </c>
      <c r="E235" s="35" t="s">
        <v>292</v>
      </c>
      <c r="F235" s="35" t="s">
        <v>34</v>
      </c>
      <c r="G235" s="23">
        <v>4200000</v>
      </c>
      <c r="H235" s="60"/>
      <c r="I235" s="60"/>
      <c r="J235" s="47"/>
      <c r="K235" s="47"/>
    </row>
    <row r="236" spans="1:11" s="48" customFormat="1" ht="36.75" customHeight="1">
      <c r="A236" s="32" t="s">
        <v>285</v>
      </c>
      <c r="B236" s="18" t="s">
        <v>199</v>
      </c>
      <c r="C236" s="18" t="s">
        <v>38</v>
      </c>
      <c r="D236" s="18" t="s">
        <v>124</v>
      </c>
      <c r="E236" s="35" t="s">
        <v>293</v>
      </c>
      <c r="F236" s="35"/>
      <c r="G236" s="23">
        <f>G237+G239</f>
        <v>1530000</v>
      </c>
      <c r="H236" s="60"/>
      <c r="I236" s="60"/>
      <c r="J236" s="47"/>
      <c r="K236" s="47"/>
    </row>
    <row r="237" spans="1:11" s="48" customFormat="1" ht="36.75" customHeight="1">
      <c r="A237" s="32" t="s">
        <v>251</v>
      </c>
      <c r="B237" s="18" t="s">
        <v>199</v>
      </c>
      <c r="C237" s="18" t="s">
        <v>38</v>
      </c>
      <c r="D237" s="18" t="s">
        <v>124</v>
      </c>
      <c r="E237" s="35" t="s">
        <v>294</v>
      </c>
      <c r="F237" s="35"/>
      <c r="G237" s="23">
        <f>G238</f>
        <v>400000</v>
      </c>
      <c r="H237" s="60"/>
      <c r="I237" s="60"/>
      <c r="J237" s="47"/>
      <c r="K237" s="47"/>
    </row>
    <row r="238" spans="1:11" s="48" customFormat="1" ht="30" customHeight="1">
      <c r="A238" s="32" t="s">
        <v>48</v>
      </c>
      <c r="B238" s="18" t="s">
        <v>199</v>
      </c>
      <c r="C238" s="18" t="s">
        <v>38</v>
      </c>
      <c r="D238" s="18" t="s">
        <v>124</v>
      </c>
      <c r="E238" s="35" t="s">
        <v>294</v>
      </c>
      <c r="F238" s="35" t="s">
        <v>34</v>
      </c>
      <c r="G238" s="23">
        <f>200000+200000</f>
        <v>400000</v>
      </c>
      <c r="H238" s="60"/>
      <c r="I238" s="60"/>
      <c r="J238" s="47"/>
      <c r="K238" s="47"/>
    </row>
    <row r="239" spans="1:11" s="48" customFormat="1" ht="39.75" customHeight="1">
      <c r="A239" s="32" t="s">
        <v>286</v>
      </c>
      <c r="B239" s="18" t="s">
        <v>199</v>
      </c>
      <c r="C239" s="18" t="s">
        <v>38</v>
      </c>
      <c r="D239" s="18" t="s">
        <v>124</v>
      </c>
      <c r="E239" s="35" t="s">
        <v>295</v>
      </c>
      <c r="F239" s="35"/>
      <c r="G239" s="23">
        <f>G240</f>
        <v>1130000</v>
      </c>
      <c r="H239" s="60"/>
      <c r="I239" s="60"/>
      <c r="J239" s="47"/>
      <c r="K239" s="47"/>
    </row>
    <row r="240" spans="1:11" s="48" customFormat="1" ht="30" customHeight="1">
      <c r="A240" s="32" t="s">
        <v>48</v>
      </c>
      <c r="B240" s="18" t="s">
        <v>199</v>
      </c>
      <c r="C240" s="18" t="s">
        <v>38</v>
      </c>
      <c r="D240" s="18" t="s">
        <v>124</v>
      </c>
      <c r="E240" s="35" t="s">
        <v>295</v>
      </c>
      <c r="F240" s="35" t="s">
        <v>34</v>
      </c>
      <c r="G240" s="23">
        <f>150000+980000</f>
        <v>1130000</v>
      </c>
      <c r="H240" s="60"/>
      <c r="I240" s="60"/>
      <c r="J240" s="47"/>
      <c r="K240" s="47"/>
    </row>
    <row r="241" spans="1:11" s="48" customFormat="1" ht="15.75" customHeight="1">
      <c r="A241" s="32" t="s">
        <v>182</v>
      </c>
      <c r="B241" s="18" t="s">
        <v>199</v>
      </c>
      <c r="C241" s="18" t="s">
        <v>38</v>
      </c>
      <c r="D241" s="18" t="s">
        <v>124</v>
      </c>
      <c r="E241" s="35" t="s">
        <v>296</v>
      </c>
      <c r="F241" s="35"/>
      <c r="G241" s="23">
        <f>G242</f>
        <v>140000</v>
      </c>
      <c r="H241" s="60"/>
      <c r="I241" s="60"/>
      <c r="J241" s="47"/>
      <c r="K241" s="47"/>
    </row>
    <row r="242" spans="1:11" s="48" customFormat="1" ht="30" customHeight="1">
      <c r="A242" s="32" t="s">
        <v>183</v>
      </c>
      <c r="B242" s="18" t="s">
        <v>199</v>
      </c>
      <c r="C242" s="18" t="s">
        <v>38</v>
      </c>
      <c r="D242" s="18" t="s">
        <v>124</v>
      </c>
      <c r="E242" s="35" t="s">
        <v>297</v>
      </c>
      <c r="F242" s="35"/>
      <c r="G242" s="23">
        <f>G243</f>
        <v>140000</v>
      </c>
      <c r="H242" s="60"/>
      <c r="I242" s="60"/>
      <c r="J242" s="47"/>
      <c r="K242" s="47"/>
    </row>
    <row r="243" spans="1:11" s="48" customFormat="1" ht="18.75" customHeight="1">
      <c r="A243" s="32" t="s">
        <v>184</v>
      </c>
      <c r="B243" s="18" t="s">
        <v>199</v>
      </c>
      <c r="C243" s="18" t="s">
        <v>38</v>
      </c>
      <c r="D243" s="18" t="s">
        <v>124</v>
      </c>
      <c r="E243" s="35" t="s">
        <v>298</v>
      </c>
      <c r="F243" s="35"/>
      <c r="G243" s="23">
        <f>G244</f>
        <v>140000</v>
      </c>
      <c r="H243" s="60"/>
      <c r="I243" s="60"/>
      <c r="J243" s="47"/>
      <c r="K243" s="47"/>
    </row>
    <row r="244" spans="1:11" s="48" customFormat="1" ht="30" customHeight="1">
      <c r="A244" s="32" t="s">
        <v>48</v>
      </c>
      <c r="B244" s="18" t="s">
        <v>199</v>
      </c>
      <c r="C244" s="18" t="s">
        <v>38</v>
      </c>
      <c r="D244" s="18" t="s">
        <v>124</v>
      </c>
      <c r="E244" s="35" t="s">
        <v>298</v>
      </c>
      <c r="F244" s="35" t="s">
        <v>34</v>
      </c>
      <c r="G244" s="23">
        <v>140000</v>
      </c>
      <c r="H244" s="60"/>
      <c r="I244" s="60"/>
      <c r="J244" s="47"/>
      <c r="K244" s="47"/>
    </row>
    <row r="245" spans="1:11" s="48" customFormat="1" ht="16.5" customHeight="1">
      <c r="A245" s="20" t="s">
        <v>302</v>
      </c>
      <c r="B245" s="15" t="s">
        <v>199</v>
      </c>
      <c r="C245" s="15" t="s">
        <v>144</v>
      </c>
      <c r="D245" s="26"/>
      <c r="E245" s="26"/>
      <c r="F245" s="26"/>
      <c r="G245" s="21">
        <f>G246+G252</f>
        <v>912000</v>
      </c>
      <c r="H245" s="60"/>
      <c r="I245" s="60"/>
      <c r="J245" s="47"/>
      <c r="K245" s="47"/>
    </row>
    <row r="246" spans="1:11" s="48" customFormat="1" ht="18" customHeight="1">
      <c r="A246" s="20" t="s">
        <v>301</v>
      </c>
      <c r="B246" s="15" t="s">
        <v>199</v>
      </c>
      <c r="C246" s="15" t="s">
        <v>144</v>
      </c>
      <c r="D246" s="26" t="s">
        <v>10</v>
      </c>
      <c r="E246" s="26"/>
      <c r="F246" s="26"/>
      <c r="G246" s="21">
        <f>G247</f>
        <v>864000</v>
      </c>
      <c r="H246" s="60"/>
      <c r="I246" s="60"/>
      <c r="J246" s="47"/>
      <c r="K246" s="47"/>
    </row>
    <row r="247" spans="1:11" s="48" customFormat="1" ht="49.5" customHeight="1">
      <c r="A247" s="62" t="s">
        <v>287</v>
      </c>
      <c r="B247" s="18" t="s">
        <v>199</v>
      </c>
      <c r="C247" s="35" t="s">
        <v>144</v>
      </c>
      <c r="D247" s="35" t="s">
        <v>10</v>
      </c>
      <c r="E247" s="35" t="s">
        <v>72</v>
      </c>
      <c r="F247" s="35"/>
      <c r="G247" s="23">
        <f>G251</f>
        <v>864000</v>
      </c>
      <c r="H247" s="60"/>
      <c r="I247" s="60"/>
      <c r="J247" s="47"/>
      <c r="K247" s="47"/>
    </row>
    <row r="248" spans="1:11" s="48" customFormat="1" ht="37.5" customHeight="1">
      <c r="A248" s="62" t="s">
        <v>186</v>
      </c>
      <c r="B248" s="18" t="s">
        <v>199</v>
      </c>
      <c r="C248" s="35" t="s">
        <v>144</v>
      </c>
      <c r="D248" s="35" t="s">
        <v>10</v>
      </c>
      <c r="E248" s="35" t="s">
        <v>74</v>
      </c>
      <c r="F248" s="35"/>
      <c r="G248" s="23">
        <f>G249</f>
        <v>864000</v>
      </c>
      <c r="H248" s="60"/>
      <c r="I248" s="60"/>
      <c r="J248" s="47"/>
      <c r="K248" s="47"/>
    </row>
    <row r="249" spans="1:11" s="48" customFormat="1" ht="34.5" customHeight="1">
      <c r="A249" s="62" t="s">
        <v>188</v>
      </c>
      <c r="B249" s="18" t="s">
        <v>199</v>
      </c>
      <c r="C249" s="35" t="s">
        <v>144</v>
      </c>
      <c r="D249" s="35" t="s">
        <v>10</v>
      </c>
      <c r="E249" s="35" t="s">
        <v>299</v>
      </c>
      <c r="F249" s="35"/>
      <c r="G249" s="23">
        <f>G250</f>
        <v>864000</v>
      </c>
      <c r="H249" s="60"/>
      <c r="I249" s="60"/>
      <c r="J249" s="47"/>
      <c r="K249" s="47"/>
    </row>
    <row r="250" spans="1:11" s="48" customFormat="1" ht="11.25" customHeight="1">
      <c r="A250" s="62" t="s">
        <v>190</v>
      </c>
      <c r="B250" s="18" t="s">
        <v>199</v>
      </c>
      <c r="C250" s="35" t="s">
        <v>144</v>
      </c>
      <c r="D250" s="35" t="s">
        <v>10</v>
      </c>
      <c r="E250" s="35" t="s">
        <v>300</v>
      </c>
      <c r="F250" s="35"/>
      <c r="G250" s="23">
        <f>G251</f>
        <v>864000</v>
      </c>
      <c r="H250" s="60"/>
      <c r="I250" s="60"/>
      <c r="J250" s="47"/>
      <c r="K250" s="47"/>
    </row>
    <row r="251" spans="1:11" s="48" customFormat="1" ht="24.75" customHeight="1">
      <c r="A251" s="32" t="s">
        <v>48</v>
      </c>
      <c r="B251" s="18" t="s">
        <v>199</v>
      </c>
      <c r="C251" s="35" t="s">
        <v>144</v>
      </c>
      <c r="D251" s="35" t="s">
        <v>10</v>
      </c>
      <c r="E251" s="35" t="s">
        <v>300</v>
      </c>
      <c r="F251" s="35" t="s">
        <v>34</v>
      </c>
      <c r="G251" s="23">
        <v>864000</v>
      </c>
      <c r="H251" s="60"/>
      <c r="I251" s="60"/>
      <c r="J251" s="47"/>
      <c r="K251" s="47"/>
    </row>
    <row r="252" spans="1:11" s="48" customFormat="1" ht="13.5" customHeight="1">
      <c r="A252" s="20" t="s">
        <v>288</v>
      </c>
      <c r="B252" s="15" t="s">
        <v>199</v>
      </c>
      <c r="C252" s="15" t="s">
        <v>144</v>
      </c>
      <c r="D252" s="26" t="s">
        <v>27</v>
      </c>
      <c r="E252" s="26"/>
      <c r="F252" s="26"/>
      <c r="G252" s="21">
        <f>G253</f>
        <v>48000</v>
      </c>
      <c r="H252" s="60"/>
      <c r="I252" s="60"/>
      <c r="J252" s="47"/>
      <c r="K252" s="47"/>
    </row>
    <row r="253" spans="1:11" s="48" customFormat="1" ht="51" customHeight="1">
      <c r="A253" s="62" t="s">
        <v>287</v>
      </c>
      <c r="B253" s="18" t="s">
        <v>199</v>
      </c>
      <c r="C253" s="35" t="s">
        <v>144</v>
      </c>
      <c r="D253" s="35" t="s">
        <v>27</v>
      </c>
      <c r="E253" s="35" t="s">
        <v>72</v>
      </c>
      <c r="F253" s="35"/>
      <c r="G253" s="23">
        <f>G257</f>
        <v>48000</v>
      </c>
      <c r="H253" s="60"/>
      <c r="I253" s="60"/>
      <c r="J253" s="47"/>
      <c r="K253" s="47"/>
    </row>
    <row r="254" spans="1:11" s="48" customFormat="1" ht="36.75" customHeight="1">
      <c r="A254" s="62" t="s">
        <v>186</v>
      </c>
      <c r="B254" s="18" t="s">
        <v>199</v>
      </c>
      <c r="C254" s="35" t="s">
        <v>144</v>
      </c>
      <c r="D254" s="35" t="s">
        <v>27</v>
      </c>
      <c r="E254" s="35" t="s">
        <v>74</v>
      </c>
      <c r="F254" s="35"/>
      <c r="G254" s="23">
        <f>G255</f>
        <v>48000</v>
      </c>
      <c r="H254" s="60"/>
      <c r="I254" s="60"/>
      <c r="J254" s="47"/>
      <c r="K254" s="47"/>
    </row>
    <row r="255" spans="1:11" s="48" customFormat="1" ht="38.25">
      <c r="A255" s="62" t="s">
        <v>188</v>
      </c>
      <c r="B255" s="18" t="s">
        <v>199</v>
      </c>
      <c r="C255" s="35" t="s">
        <v>144</v>
      </c>
      <c r="D255" s="35" t="s">
        <v>27</v>
      </c>
      <c r="E255" s="35" t="s">
        <v>299</v>
      </c>
      <c r="F255" s="35"/>
      <c r="G255" s="23">
        <f>G257</f>
        <v>48000</v>
      </c>
      <c r="H255" s="38"/>
      <c r="I255" s="60"/>
      <c r="J255" s="47"/>
      <c r="K255" s="47"/>
    </row>
    <row r="256" spans="1:11" s="48" customFormat="1" ht="12.75">
      <c r="A256" s="62" t="s">
        <v>190</v>
      </c>
      <c r="B256" s="18" t="s">
        <v>199</v>
      </c>
      <c r="C256" s="35" t="s">
        <v>144</v>
      </c>
      <c r="D256" s="35" t="s">
        <v>27</v>
      </c>
      <c r="E256" s="35" t="s">
        <v>300</v>
      </c>
      <c r="F256" s="35"/>
      <c r="G256" s="23">
        <f>G257</f>
        <v>48000</v>
      </c>
      <c r="H256" s="38"/>
      <c r="I256" s="47"/>
      <c r="J256" s="47"/>
      <c r="K256" s="47"/>
    </row>
    <row r="257" spans="1:9" s="39" customFormat="1" ht="25.5">
      <c r="A257" s="32" t="s">
        <v>48</v>
      </c>
      <c r="B257" s="18" t="s">
        <v>199</v>
      </c>
      <c r="C257" s="35" t="s">
        <v>144</v>
      </c>
      <c r="D257" s="35" t="s">
        <v>27</v>
      </c>
      <c r="E257" s="35" t="s">
        <v>300</v>
      </c>
      <c r="F257" s="35" t="s">
        <v>34</v>
      </c>
      <c r="G257" s="23">
        <v>48000</v>
      </c>
      <c r="H257" s="36"/>
      <c r="I257" s="47"/>
    </row>
    <row r="258" spans="1:9" s="39" customFormat="1" ht="31.5">
      <c r="A258" s="50" t="s">
        <v>303</v>
      </c>
      <c r="B258" s="11" t="s">
        <v>304</v>
      </c>
      <c r="C258" s="35"/>
      <c r="D258" s="18"/>
      <c r="E258" s="18"/>
      <c r="F258" s="15"/>
      <c r="G258" s="51">
        <f>G259+G269+G295</f>
        <v>6052000</v>
      </c>
      <c r="H258" s="36"/>
      <c r="I258" s="47"/>
    </row>
    <row r="259" spans="1:9" s="39" customFormat="1">
      <c r="A259" s="10" t="s">
        <v>7</v>
      </c>
      <c r="B259" s="15" t="s">
        <v>304</v>
      </c>
      <c r="C259" s="26" t="s">
        <v>8</v>
      </c>
      <c r="D259" s="18"/>
      <c r="E259" s="18"/>
      <c r="F259" s="15"/>
      <c r="G259" s="21">
        <f>G260</f>
        <v>2388000</v>
      </c>
      <c r="H259" s="36"/>
      <c r="I259" s="47"/>
    </row>
    <row r="260" spans="1:9" s="39" customFormat="1">
      <c r="A260" s="10" t="s">
        <v>50</v>
      </c>
      <c r="B260" s="15" t="s">
        <v>304</v>
      </c>
      <c r="C260" s="15" t="s">
        <v>8</v>
      </c>
      <c r="D260" s="15" t="s">
        <v>51</v>
      </c>
      <c r="E260" s="18"/>
      <c r="F260" s="15"/>
      <c r="G260" s="21">
        <f>G261</f>
        <v>2388000</v>
      </c>
      <c r="H260" s="36"/>
      <c r="I260" s="47"/>
    </row>
    <row r="261" spans="1:9" s="37" customFormat="1" ht="12.75">
      <c r="A261" s="17" t="s">
        <v>11</v>
      </c>
      <c r="B261" s="18" t="s">
        <v>304</v>
      </c>
      <c r="C261" s="18" t="s">
        <v>8</v>
      </c>
      <c r="D261" s="18" t="s">
        <v>51</v>
      </c>
      <c r="E261" s="18" t="s">
        <v>12</v>
      </c>
      <c r="F261" s="18"/>
      <c r="G261" s="23">
        <f>G263+G265+G267</f>
        <v>2388000</v>
      </c>
      <c r="H261" s="36"/>
    </row>
    <row r="262" spans="1:9">
      <c r="A262" s="17" t="s">
        <v>305</v>
      </c>
      <c r="B262" s="18" t="s">
        <v>304</v>
      </c>
      <c r="C262" s="18" t="s">
        <v>8</v>
      </c>
      <c r="D262" s="18" t="s">
        <v>51</v>
      </c>
      <c r="E262" s="18" t="s">
        <v>84</v>
      </c>
      <c r="F262" s="18"/>
      <c r="G262" s="23">
        <f>G264+G266+G268</f>
        <v>2388000</v>
      </c>
      <c r="H262" s="64"/>
    </row>
    <row r="263" spans="1:9" s="37" customFormat="1" ht="17.25" customHeight="1">
      <c r="A263" s="17" t="s">
        <v>306</v>
      </c>
      <c r="B263" s="18" t="s">
        <v>304</v>
      </c>
      <c r="C263" s="18" t="s">
        <v>8</v>
      </c>
      <c r="D263" s="18" t="s">
        <v>51</v>
      </c>
      <c r="E263" s="18" t="s">
        <v>86</v>
      </c>
      <c r="F263" s="18"/>
      <c r="G263" s="23">
        <f>G264</f>
        <v>2289000</v>
      </c>
      <c r="H263" s="40"/>
    </row>
    <row r="264" spans="1:9" s="37" customFormat="1" ht="51">
      <c r="A264" s="17" t="s">
        <v>17</v>
      </c>
      <c r="B264" s="18" t="s">
        <v>304</v>
      </c>
      <c r="C264" s="18" t="s">
        <v>8</v>
      </c>
      <c r="D264" s="18" t="s">
        <v>51</v>
      </c>
      <c r="E264" s="18" t="s">
        <v>86</v>
      </c>
      <c r="F264" s="18" t="s">
        <v>18</v>
      </c>
      <c r="G264" s="23">
        <v>2289000</v>
      </c>
      <c r="H264" s="40"/>
    </row>
    <row r="265" spans="1:9" s="37" customFormat="1" ht="12.75">
      <c r="A265" s="17" t="s">
        <v>203</v>
      </c>
      <c r="B265" s="18" t="s">
        <v>304</v>
      </c>
      <c r="C265" s="18" t="s">
        <v>8</v>
      </c>
      <c r="D265" s="18" t="s">
        <v>51</v>
      </c>
      <c r="E265" s="18" t="s">
        <v>204</v>
      </c>
      <c r="F265" s="18"/>
      <c r="G265" s="23">
        <f>G266</f>
        <v>19000</v>
      </c>
      <c r="H265" s="40"/>
    </row>
    <row r="266" spans="1:9" s="37" customFormat="1" ht="25.5">
      <c r="A266" s="17" t="s">
        <v>48</v>
      </c>
      <c r="B266" s="18" t="s">
        <v>304</v>
      </c>
      <c r="C266" s="18" t="s">
        <v>8</v>
      </c>
      <c r="D266" s="18" t="s">
        <v>51</v>
      </c>
      <c r="E266" s="18" t="s">
        <v>204</v>
      </c>
      <c r="F266" s="18" t="s">
        <v>34</v>
      </c>
      <c r="G266" s="23">
        <f>14000+5000</f>
        <v>19000</v>
      </c>
      <c r="H266" s="40"/>
    </row>
    <row r="267" spans="1:9" s="37" customFormat="1" ht="51">
      <c r="A267" s="17" t="s">
        <v>23</v>
      </c>
      <c r="B267" s="18" t="s">
        <v>304</v>
      </c>
      <c r="C267" s="18" t="s">
        <v>8</v>
      </c>
      <c r="D267" s="18" t="s">
        <v>51</v>
      </c>
      <c r="E267" s="18" t="s">
        <v>90</v>
      </c>
      <c r="F267" s="18"/>
      <c r="G267" s="23">
        <f>G268</f>
        <v>80000</v>
      </c>
      <c r="H267" s="38"/>
    </row>
    <row r="268" spans="1:9" s="39" customFormat="1" ht="51">
      <c r="A268" s="17" t="s">
        <v>17</v>
      </c>
      <c r="B268" s="18" t="s">
        <v>304</v>
      </c>
      <c r="C268" s="18" t="s">
        <v>8</v>
      </c>
      <c r="D268" s="18" t="s">
        <v>51</v>
      </c>
      <c r="E268" s="18" t="s">
        <v>90</v>
      </c>
      <c r="F268" s="18" t="s">
        <v>18</v>
      </c>
      <c r="G268" s="23">
        <v>80000</v>
      </c>
      <c r="H268" s="38"/>
    </row>
    <row r="269" spans="1:9" s="39" customFormat="1" ht="31.5">
      <c r="A269" s="50" t="s">
        <v>159</v>
      </c>
      <c r="B269" s="11" t="s">
        <v>304</v>
      </c>
      <c r="C269" s="11" t="s">
        <v>160</v>
      </c>
      <c r="D269" s="11"/>
      <c r="E269" s="11"/>
      <c r="F269" s="11"/>
      <c r="G269" s="51">
        <f>G270</f>
        <v>2664000</v>
      </c>
      <c r="H269" s="40"/>
    </row>
    <row r="270" spans="1:9" s="39" customFormat="1" ht="12.75">
      <c r="A270" s="57" t="s">
        <v>307</v>
      </c>
      <c r="B270" s="15" t="s">
        <v>304</v>
      </c>
      <c r="C270" s="26" t="s">
        <v>160</v>
      </c>
      <c r="D270" s="26" t="s">
        <v>160</v>
      </c>
      <c r="E270" s="26"/>
      <c r="F270" s="26"/>
      <c r="G270" s="16">
        <f>G271+G279</f>
        <v>2664000</v>
      </c>
      <c r="H270" s="40"/>
    </row>
    <row r="271" spans="1:9" s="39" customFormat="1" ht="38.25">
      <c r="A271" s="59" t="s">
        <v>308</v>
      </c>
      <c r="B271" s="18" t="s">
        <v>304</v>
      </c>
      <c r="C271" s="35" t="s">
        <v>160</v>
      </c>
      <c r="D271" s="35" t="s">
        <v>160</v>
      </c>
      <c r="E271" s="35" t="s">
        <v>318</v>
      </c>
      <c r="F271" s="35"/>
      <c r="G271" s="19">
        <f>G275+G278</f>
        <v>439000</v>
      </c>
      <c r="H271" s="40"/>
    </row>
    <row r="272" spans="1:9" s="39" customFormat="1" ht="63.75">
      <c r="A272" s="61" t="s">
        <v>161</v>
      </c>
      <c r="B272" s="18" t="s">
        <v>304</v>
      </c>
      <c r="C272" s="35" t="s">
        <v>160</v>
      </c>
      <c r="D272" s="35" t="s">
        <v>160</v>
      </c>
      <c r="E272" s="35" t="s">
        <v>319</v>
      </c>
      <c r="F272" s="35"/>
      <c r="G272" s="19">
        <f>G273+G276</f>
        <v>439000</v>
      </c>
      <c r="H272" s="40"/>
    </row>
    <row r="273" spans="1:8" s="39" customFormat="1" ht="38.25" hidden="1">
      <c r="A273" s="59" t="s">
        <v>162</v>
      </c>
      <c r="B273" s="18" t="s">
        <v>304</v>
      </c>
      <c r="C273" s="35" t="s">
        <v>160</v>
      </c>
      <c r="D273" s="35" t="s">
        <v>160</v>
      </c>
      <c r="E273" s="35" t="s">
        <v>163</v>
      </c>
      <c r="F273" s="35"/>
      <c r="G273" s="19">
        <f>G274</f>
        <v>0</v>
      </c>
      <c r="H273" s="40"/>
    </row>
    <row r="274" spans="1:8" s="39" customFormat="1" ht="12.75" hidden="1">
      <c r="A274" s="61" t="s">
        <v>164</v>
      </c>
      <c r="B274" s="18" t="s">
        <v>304</v>
      </c>
      <c r="C274" s="35" t="s">
        <v>160</v>
      </c>
      <c r="D274" s="35" t="s">
        <v>160</v>
      </c>
      <c r="E274" s="35" t="s">
        <v>165</v>
      </c>
      <c r="F274" s="35"/>
      <c r="G274" s="19">
        <f>G275</f>
        <v>0</v>
      </c>
      <c r="H274" s="40"/>
    </row>
    <row r="275" spans="1:8" s="39" customFormat="1" ht="25.5" hidden="1">
      <c r="A275" s="32" t="s">
        <v>48</v>
      </c>
      <c r="B275" s="18" t="s">
        <v>304</v>
      </c>
      <c r="C275" s="35" t="s">
        <v>160</v>
      </c>
      <c r="D275" s="35" t="s">
        <v>160</v>
      </c>
      <c r="E275" s="35" t="s">
        <v>165</v>
      </c>
      <c r="F275" s="35" t="s">
        <v>34</v>
      </c>
      <c r="G275" s="19">
        <v>0</v>
      </c>
      <c r="H275" s="40"/>
    </row>
    <row r="276" spans="1:8" s="39" customFormat="1" ht="25.5">
      <c r="A276" s="34" t="s">
        <v>166</v>
      </c>
      <c r="B276" s="18" t="s">
        <v>304</v>
      </c>
      <c r="C276" s="35" t="s">
        <v>160</v>
      </c>
      <c r="D276" s="35" t="s">
        <v>160</v>
      </c>
      <c r="E276" s="35" t="s">
        <v>320</v>
      </c>
      <c r="F276" s="35"/>
      <c r="G276" s="19">
        <f>G278</f>
        <v>439000</v>
      </c>
      <c r="H276" s="40"/>
    </row>
    <row r="277" spans="1:8" s="39" customFormat="1" ht="25.5">
      <c r="A277" s="34" t="s">
        <v>309</v>
      </c>
      <c r="B277" s="18" t="s">
        <v>304</v>
      </c>
      <c r="C277" s="35" t="s">
        <v>160</v>
      </c>
      <c r="D277" s="35" t="s">
        <v>160</v>
      </c>
      <c r="E277" s="35" t="s">
        <v>321</v>
      </c>
      <c r="F277" s="35"/>
      <c r="G277" s="19">
        <f>G278</f>
        <v>439000</v>
      </c>
      <c r="H277" s="40"/>
    </row>
    <row r="278" spans="1:8" s="39" customFormat="1" ht="25.5">
      <c r="A278" s="32" t="s">
        <v>48</v>
      </c>
      <c r="B278" s="18" t="s">
        <v>304</v>
      </c>
      <c r="C278" s="35" t="s">
        <v>160</v>
      </c>
      <c r="D278" s="35" t="s">
        <v>160</v>
      </c>
      <c r="E278" s="35" t="s">
        <v>321</v>
      </c>
      <c r="F278" s="35" t="s">
        <v>34</v>
      </c>
      <c r="G278" s="19">
        <v>439000</v>
      </c>
      <c r="H278" s="40"/>
    </row>
    <row r="279" spans="1:8" s="39" customFormat="1" ht="51">
      <c r="A279" s="32" t="s">
        <v>310</v>
      </c>
      <c r="B279" s="18" t="s">
        <v>304</v>
      </c>
      <c r="C279" s="35" t="s">
        <v>160</v>
      </c>
      <c r="D279" s="35" t="s">
        <v>160</v>
      </c>
      <c r="E279" s="35" t="s">
        <v>322</v>
      </c>
      <c r="F279" s="35"/>
      <c r="G279" s="19">
        <f>G280+G286</f>
        <v>2225000</v>
      </c>
      <c r="H279" s="40"/>
    </row>
    <row r="280" spans="1:8" s="39" customFormat="1" ht="38.25">
      <c r="A280" s="32" t="s">
        <v>311</v>
      </c>
      <c r="B280" s="18" t="s">
        <v>304</v>
      </c>
      <c r="C280" s="35" t="s">
        <v>160</v>
      </c>
      <c r="D280" s="35" t="s">
        <v>160</v>
      </c>
      <c r="E280" s="35" t="s">
        <v>323</v>
      </c>
      <c r="F280" s="35"/>
      <c r="G280" s="19">
        <f>G281</f>
        <v>1000000</v>
      </c>
      <c r="H280" s="40"/>
    </row>
    <row r="281" spans="1:8" s="39" customFormat="1" ht="38.25">
      <c r="A281" s="32" t="s">
        <v>312</v>
      </c>
      <c r="B281" s="18" t="s">
        <v>304</v>
      </c>
      <c r="C281" s="35" t="s">
        <v>160</v>
      </c>
      <c r="D281" s="35" t="s">
        <v>160</v>
      </c>
      <c r="E281" s="35" t="s">
        <v>324</v>
      </c>
      <c r="F281" s="35"/>
      <c r="G281" s="19">
        <f>G282+G284</f>
        <v>1000000</v>
      </c>
      <c r="H281" s="40"/>
    </row>
    <row r="282" spans="1:8" s="39" customFormat="1" ht="76.5">
      <c r="A282" s="32" t="s">
        <v>313</v>
      </c>
      <c r="B282" s="18" t="s">
        <v>304</v>
      </c>
      <c r="C282" s="35" t="s">
        <v>160</v>
      </c>
      <c r="D282" s="35" t="s">
        <v>160</v>
      </c>
      <c r="E282" s="35" t="s">
        <v>325</v>
      </c>
      <c r="F282" s="35"/>
      <c r="G282" s="19">
        <f>G283</f>
        <v>1000000</v>
      </c>
      <c r="H282" s="40"/>
    </row>
    <row r="283" spans="1:8" s="39" customFormat="1" ht="25.5">
      <c r="A283" s="32" t="s">
        <v>48</v>
      </c>
      <c r="B283" s="18" t="s">
        <v>304</v>
      </c>
      <c r="C283" s="35" t="s">
        <v>160</v>
      </c>
      <c r="D283" s="35" t="s">
        <v>160</v>
      </c>
      <c r="E283" s="35" t="s">
        <v>325</v>
      </c>
      <c r="F283" s="35" t="s">
        <v>34</v>
      </c>
      <c r="G283" s="19">
        <v>1000000</v>
      </c>
      <c r="H283" s="40"/>
    </row>
    <row r="284" spans="1:8" s="39" customFormat="1" ht="38.25">
      <c r="A284" s="32" t="s">
        <v>314</v>
      </c>
      <c r="B284" s="18" t="s">
        <v>304</v>
      </c>
      <c r="C284" s="35" t="s">
        <v>160</v>
      </c>
      <c r="D284" s="35" t="s">
        <v>160</v>
      </c>
      <c r="E284" s="35" t="s">
        <v>326</v>
      </c>
      <c r="F284" s="35"/>
      <c r="G284" s="19">
        <f>G285</f>
        <v>0</v>
      </c>
      <c r="H284" s="40"/>
    </row>
    <row r="285" spans="1:8" s="39" customFormat="1" ht="25.5">
      <c r="A285" s="32" t="s">
        <v>48</v>
      </c>
      <c r="B285" s="18" t="s">
        <v>304</v>
      </c>
      <c r="C285" s="35" t="s">
        <v>160</v>
      </c>
      <c r="D285" s="35" t="s">
        <v>160</v>
      </c>
      <c r="E285" s="35" t="s">
        <v>326</v>
      </c>
      <c r="F285" s="35" t="s">
        <v>34</v>
      </c>
      <c r="G285" s="19">
        <v>0</v>
      </c>
      <c r="H285" s="40"/>
    </row>
    <row r="286" spans="1:8" s="39" customFormat="1" ht="12.75">
      <c r="A286" s="32" t="s">
        <v>167</v>
      </c>
      <c r="B286" s="18" t="s">
        <v>304</v>
      </c>
      <c r="C286" s="35" t="s">
        <v>160</v>
      </c>
      <c r="D286" s="35" t="s">
        <v>160</v>
      </c>
      <c r="E286" s="35" t="s">
        <v>327</v>
      </c>
      <c r="F286" s="35"/>
      <c r="G286" s="19">
        <f>G287+G292</f>
        <v>1225000</v>
      </c>
      <c r="H286" s="40"/>
    </row>
    <row r="287" spans="1:8" s="39" customFormat="1" ht="25.5">
      <c r="A287" s="32" t="s">
        <v>315</v>
      </c>
      <c r="B287" s="18" t="s">
        <v>304</v>
      </c>
      <c r="C287" s="35" t="s">
        <v>160</v>
      </c>
      <c r="D287" s="35" t="s">
        <v>160</v>
      </c>
      <c r="E287" s="35" t="s">
        <v>328</v>
      </c>
      <c r="F287" s="35"/>
      <c r="G287" s="19">
        <f>G288+G290</f>
        <v>1225000</v>
      </c>
      <c r="H287" s="40"/>
    </row>
    <row r="288" spans="1:8" s="39" customFormat="1" ht="25.5">
      <c r="A288" s="32" t="s">
        <v>309</v>
      </c>
      <c r="B288" s="18" t="s">
        <v>304</v>
      </c>
      <c r="C288" s="35" t="s">
        <v>160</v>
      </c>
      <c r="D288" s="35" t="s">
        <v>160</v>
      </c>
      <c r="E288" s="35" t="s">
        <v>329</v>
      </c>
      <c r="F288" s="35"/>
      <c r="G288" s="19">
        <f>G289</f>
        <v>160000</v>
      </c>
      <c r="H288" s="40"/>
    </row>
    <row r="289" spans="1:10" s="39" customFormat="1" ht="25.5">
      <c r="A289" s="32" t="s">
        <v>48</v>
      </c>
      <c r="B289" s="18" t="s">
        <v>304</v>
      </c>
      <c r="C289" s="35" t="s">
        <v>160</v>
      </c>
      <c r="D289" s="35" t="s">
        <v>160</v>
      </c>
      <c r="E289" s="35" t="s">
        <v>329</v>
      </c>
      <c r="F289" s="35" t="s">
        <v>34</v>
      </c>
      <c r="G289" s="19">
        <v>160000</v>
      </c>
      <c r="H289" s="40"/>
    </row>
    <row r="290" spans="1:10" s="39" customFormat="1" ht="38.25">
      <c r="A290" s="32" t="s">
        <v>316</v>
      </c>
      <c r="B290" s="18" t="s">
        <v>304</v>
      </c>
      <c r="C290" s="35" t="s">
        <v>160</v>
      </c>
      <c r="D290" s="35" t="s">
        <v>160</v>
      </c>
      <c r="E290" s="35" t="s">
        <v>330</v>
      </c>
      <c r="F290" s="35"/>
      <c r="G290" s="19">
        <f>G291</f>
        <v>1065000</v>
      </c>
      <c r="H290" s="40"/>
    </row>
    <row r="291" spans="1:10" s="37" customFormat="1" ht="25.5">
      <c r="A291" s="32" t="s">
        <v>48</v>
      </c>
      <c r="B291" s="18" t="s">
        <v>304</v>
      </c>
      <c r="C291" s="35" t="s">
        <v>160</v>
      </c>
      <c r="D291" s="35" t="s">
        <v>160</v>
      </c>
      <c r="E291" s="35" t="s">
        <v>330</v>
      </c>
      <c r="F291" s="35" t="s">
        <v>34</v>
      </c>
      <c r="G291" s="19">
        <v>1065000</v>
      </c>
      <c r="H291" s="40"/>
    </row>
    <row r="292" spans="1:10" s="37" customFormat="1" ht="38.25">
      <c r="A292" s="32" t="s">
        <v>168</v>
      </c>
      <c r="B292" s="18" t="s">
        <v>304</v>
      </c>
      <c r="C292" s="35" t="s">
        <v>160</v>
      </c>
      <c r="D292" s="35" t="s">
        <v>160</v>
      </c>
      <c r="E292" s="35" t="s">
        <v>169</v>
      </c>
      <c r="F292" s="35"/>
      <c r="G292" s="19">
        <f>G293</f>
        <v>0</v>
      </c>
      <c r="H292" s="40"/>
    </row>
    <row r="293" spans="1:10" s="37" customFormat="1" ht="12.75">
      <c r="A293" s="32" t="s">
        <v>164</v>
      </c>
      <c r="B293" s="18" t="s">
        <v>304</v>
      </c>
      <c r="C293" s="35" t="s">
        <v>160</v>
      </c>
      <c r="D293" s="35" t="s">
        <v>160</v>
      </c>
      <c r="E293" s="35" t="s">
        <v>170</v>
      </c>
      <c r="F293" s="35"/>
      <c r="G293" s="19">
        <f>G294</f>
        <v>0</v>
      </c>
      <c r="H293" s="40"/>
    </row>
    <row r="294" spans="1:10" s="37" customFormat="1" ht="25.5">
      <c r="A294" s="32" t="s">
        <v>48</v>
      </c>
      <c r="B294" s="18" t="s">
        <v>304</v>
      </c>
      <c r="C294" s="35" t="s">
        <v>160</v>
      </c>
      <c r="D294" s="35" t="s">
        <v>160</v>
      </c>
      <c r="E294" s="35" t="s">
        <v>170</v>
      </c>
      <c r="F294" s="35" t="s">
        <v>34</v>
      </c>
      <c r="G294" s="19">
        <v>0</v>
      </c>
      <c r="H294" s="40"/>
    </row>
    <row r="295" spans="1:10" s="37" customFormat="1">
      <c r="A295" s="82" t="s">
        <v>171</v>
      </c>
      <c r="B295" s="11" t="s">
        <v>304</v>
      </c>
      <c r="C295" s="83" t="s">
        <v>172</v>
      </c>
      <c r="D295" s="83"/>
      <c r="E295" s="83"/>
      <c r="F295" s="83"/>
      <c r="G295" s="63">
        <f>G296</f>
        <v>1000000</v>
      </c>
      <c r="H295" s="40"/>
    </row>
    <row r="296" spans="1:10" s="37" customFormat="1" ht="12.75">
      <c r="A296" s="20" t="s">
        <v>173</v>
      </c>
      <c r="B296" s="15" t="s">
        <v>304</v>
      </c>
      <c r="C296" s="15" t="s">
        <v>172</v>
      </c>
      <c r="D296" s="15" t="s">
        <v>27</v>
      </c>
      <c r="E296" s="15"/>
      <c r="F296" s="15"/>
      <c r="G296" s="21">
        <f>G297</f>
        <v>1000000</v>
      </c>
      <c r="H296" s="67"/>
    </row>
    <row r="297" spans="1:10" s="39" customFormat="1" ht="51">
      <c r="A297" s="62" t="s">
        <v>317</v>
      </c>
      <c r="B297" s="18" t="s">
        <v>304</v>
      </c>
      <c r="C297" s="18" t="s">
        <v>172</v>
      </c>
      <c r="D297" s="18" t="s">
        <v>27</v>
      </c>
      <c r="E297" s="18" t="s">
        <v>322</v>
      </c>
      <c r="F297" s="15"/>
      <c r="G297" s="23">
        <f>G301</f>
        <v>1000000</v>
      </c>
      <c r="H297" s="67"/>
    </row>
    <row r="298" spans="1:10" s="39" customFormat="1" ht="38.25">
      <c r="A298" s="62" t="s">
        <v>174</v>
      </c>
      <c r="B298" s="18" t="s">
        <v>304</v>
      </c>
      <c r="C298" s="18" t="s">
        <v>172</v>
      </c>
      <c r="D298" s="18" t="s">
        <v>27</v>
      </c>
      <c r="E298" s="18" t="s">
        <v>323</v>
      </c>
      <c r="F298" s="15"/>
      <c r="G298" s="23">
        <f>G299</f>
        <v>1000000</v>
      </c>
      <c r="H298" s="36"/>
    </row>
    <row r="299" spans="1:10" s="39" customFormat="1" ht="38.25">
      <c r="A299" s="62" t="s">
        <v>312</v>
      </c>
      <c r="B299" s="18" t="s">
        <v>304</v>
      </c>
      <c r="C299" s="18" t="s">
        <v>172</v>
      </c>
      <c r="D299" s="18" t="s">
        <v>27</v>
      </c>
      <c r="E299" s="18" t="s">
        <v>324</v>
      </c>
      <c r="F299" s="15"/>
      <c r="G299" s="23">
        <f>G300</f>
        <v>1000000</v>
      </c>
      <c r="H299" s="36"/>
    </row>
    <row r="300" spans="1:10" s="39" customFormat="1" ht="12.75">
      <c r="A300" s="62" t="s">
        <v>175</v>
      </c>
      <c r="B300" s="18" t="s">
        <v>304</v>
      </c>
      <c r="C300" s="18" t="s">
        <v>172</v>
      </c>
      <c r="D300" s="18" t="s">
        <v>27</v>
      </c>
      <c r="E300" s="18" t="s">
        <v>326</v>
      </c>
      <c r="F300" s="15"/>
      <c r="G300" s="23">
        <f>G301</f>
        <v>1000000</v>
      </c>
      <c r="H300" s="36"/>
    </row>
    <row r="301" spans="1:10" s="39" customFormat="1" ht="25.5">
      <c r="A301" s="32" t="s">
        <v>48</v>
      </c>
      <c r="B301" s="18" t="s">
        <v>304</v>
      </c>
      <c r="C301" s="18" t="s">
        <v>172</v>
      </c>
      <c r="D301" s="18" t="s">
        <v>27</v>
      </c>
      <c r="E301" s="18" t="s">
        <v>326</v>
      </c>
      <c r="F301" s="35" t="s">
        <v>34</v>
      </c>
      <c r="G301" s="23">
        <v>1000000</v>
      </c>
      <c r="H301" s="36"/>
    </row>
    <row r="302" spans="1:10" s="37" customFormat="1" ht="12.75">
      <c r="A302" s="32"/>
      <c r="B302" s="18"/>
      <c r="C302" s="35"/>
      <c r="D302" s="35"/>
      <c r="E302" s="35"/>
      <c r="F302" s="35"/>
      <c r="G302" s="23"/>
      <c r="H302" s="36"/>
    </row>
    <row r="303" spans="1:10" s="37" customFormat="1" ht="12.75">
      <c r="A303" s="20"/>
      <c r="B303" s="15"/>
      <c r="C303" s="15"/>
      <c r="D303" s="26"/>
      <c r="E303" s="26"/>
      <c r="F303" s="26"/>
      <c r="G303" s="21"/>
      <c r="H303" s="67"/>
    </row>
    <row r="304" spans="1:10" s="39" customFormat="1" ht="12.75">
      <c r="A304" s="62"/>
      <c r="B304" s="18"/>
      <c r="C304" s="35"/>
      <c r="D304" s="35"/>
      <c r="E304" s="35"/>
      <c r="F304" s="35"/>
      <c r="G304" s="23"/>
      <c r="H304" s="36"/>
      <c r="J304" s="49"/>
    </row>
    <row r="305" spans="1:10" s="39" customFormat="1" ht="12.75">
      <c r="A305" s="62"/>
      <c r="B305" s="18"/>
      <c r="C305" s="35"/>
      <c r="D305" s="35"/>
      <c r="E305" s="35"/>
      <c r="F305" s="35"/>
      <c r="G305" s="23"/>
      <c r="H305" s="36"/>
      <c r="J305" s="49"/>
    </row>
    <row r="306" spans="1:10" s="39" customFormat="1" ht="12.75">
      <c r="A306" s="62"/>
      <c r="B306" s="18"/>
      <c r="C306" s="35"/>
      <c r="D306" s="35"/>
      <c r="E306" s="35"/>
      <c r="F306" s="35"/>
      <c r="G306" s="23"/>
      <c r="H306" s="36"/>
      <c r="J306" s="49"/>
    </row>
    <row r="307" spans="1:10" s="39" customFormat="1" ht="12.75">
      <c r="A307" s="62"/>
      <c r="B307" s="18"/>
      <c r="C307" s="35"/>
      <c r="D307" s="35"/>
      <c r="E307" s="35"/>
      <c r="F307" s="35"/>
      <c r="G307" s="23"/>
      <c r="H307" s="36"/>
      <c r="J307" s="49"/>
    </row>
    <row r="308" spans="1:10" s="37" customFormat="1" ht="12.75">
      <c r="A308" s="32"/>
      <c r="B308" s="18"/>
      <c r="C308" s="35"/>
      <c r="D308" s="35"/>
      <c r="E308" s="35"/>
      <c r="F308" s="35"/>
      <c r="G308" s="23"/>
      <c r="H308" s="36"/>
    </row>
    <row r="309" spans="1:10" ht="18.75">
      <c r="A309" s="68" t="s">
        <v>191</v>
      </c>
      <c r="B309" s="78"/>
      <c r="C309" s="11" t="s">
        <v>192</v>
      </c>
      <c r="D309" s="11" t="s">
        <v>192</v>
      </c>
      <c r="E309" s="11" t="s">
        <v>193</v>
      </c>
      <c r="F309" s="11" t="s">
        <v>194</v>
      </c>
      <c r="G309" s="69">
        <f>G12+G38+G112+G191+G258</f>
        <v>63118202.359999999</v>
      </c>
      <c r="H309" s="22"/>
      <c r="I309" s="24"/>
    </row>
    <row r="310" spans="1:10">
      <c r="C310" s="70"/>
      <c r="E310" s="71"/>
      <c r="H310" s="70"/>
    </row>
    <row r="311" spans="1:10">
      <c r="C311" s="70"/>
      <c r="E311" s="71"/>
      <c r="H311" s="70"/>
    </row>
    <row r="312" spans="1:10">
      <c r="C312" s="70"/>
      <c r="E312" s="71"/>
      <c r="H312" s="24"/>
    </row>
    <row r="313" spans="1:10">
      <c r="A313" s="72"/>
      <c r="B313" s="79"/>
      <c r="C313" s="73"/>
      <c r="D313" s="72"/>
      <c r="E313" s="72"/>
      <c r="F313" s="72"/>
      <c r="G313" s="74"/>
      <c r="H313" s="73"/>
    </row>
    <row r="316" spans="1:10" s="72" customFormat="1">
      <c r="A316" s="1"/>
      <c r="B316" s="75"/>
      <c r="C316" s="1"/>
      <c r="D316" s="1"/>
      <c r="E316" s="1"/>
      <c r="F316" s="1"/>
      <c r="G316" s="24"/>
      <c r="H316" s="1"/>
    </row>
  </sheetData>
  <mergeCells count="8">
    <mergeCell ref="A9:G9"/>
    <mergeCell ref="H14:H18"/>
    <mergeCell ref="C1:H1"/>
    <mergeCell ref="A2:H2"/>
    <mergeCell ref="A3:G3"/>
    <mergeCell ref="A4:H4"/>
    <mergeCell ref="A5:G5"/>
    <mergeCell ref="A6:H6"/>
  </mergeCells>
  <pageMargins left="0.7" right="0.7" top="0.75" bottom="0.75" header="0.3" footer="0.3"/>
  <pageSetup paperSize="9" scale="69" orientation="portrait" horizontalDpi="180" verticalDpi="180" r:id="rId1"/>
  <colBreaks count="1" manualBreakCount="1">
    <brk id="7" max="271"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2016-12-21T06:56:41Z</dcterms:modified>
</cp:coreProperties>
</file>